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5480" windowHeight="9030" activeTab="0"/>
  </bookViews>
  <sheets>
    <sheet name="รายรับจริง" sheetId="1" r:id="rId1"/>
  </sheets>
  <definedNames>
    <definedName name="_xlnm.Print_Area" localSheetId="0">'รายรับจริง'!$B$1:$G$116</definedName>
    <definedName name="_xlnm.Print_Titles" localSheetId="0">'รายรับจริง'!$1:$5</definedName>
  </definedNames>
  <calcPr fullCalcOnLoad="1"/>
</workbook>
</file>

<file path=xl/sharedStrings.xml><?xml version="1.0" encoding="utf-8"?>
<sst xmlns="http://schemas.openxmlformats.org/spreadsheetml/2006/main" count="122" uniqueCount="117">
  <si>
    <t>1. รายได้ที่ อปท. จัดเก็บเอง</t>
  </si>
  <si>
    <t xml:space="preserve">   1.1 รายได้ที่ได้จากภาษีอากร  </t>
  </si>
  <si>
    <t xml:space="preserve">  1.2 รายได้ที่ไม่ใช่ภาษีอากร</t>
  </si>
  <si>
    <t xml:space="preserve">       1.2.2.1 ดอกเบี้ยเงินฝากธนาคาร</t>
  </si>
  <si>
    <t xml:space="preserve">       1.2.2.3 ค่าเช่าหรือค่าบริการสถานที่</t>
  </si>
  <si>
    <t xml:space="preserve">       1.2.3.1 เงินช่วยเหลือท้องถิ่นจากกิจการเฉพาะการ</t>
  </si>
  <si>
    <t xml:space="preserve">       1.2.3.2 อื่นๆ</t>
  </si>
  <si>
    <t xml:space="preserve">       1.2.4.1 ค่าขายแบบแปลน</t>
  </si>
  <si>
    <t xml:space="preserve">       1.2.5.1 ค่าขายทอดตลาดทรัพย์สิน</t>
  </si>
  <si>
    <t xml:space="preserve">       1.2.5.2 อื่นๆ</t>
  </si>
  <si>
    <t>2.2 ภาษีธุรกิจเฉพาะ</t>
  </si>
  <si>
    <t>2.3 ภาษีสรรพสามิต</t>
  </si>
  <si>
    <t>2.4 ภาษีสุราและเบียร์</t>
  </si>
  <si>
    <t>2.5 ภาษีค่าธรรมเนียมรถยนต์และล้อเลื่อน</t>
  </si>
  <si>
    <t>2.6 ค่าธรรมเนียมจดทะเบียนอสังหาริมทรัพย์</t>
  </si>
  <si>
    <t>6. เงินกู้</t>
  </si>
  <si>
    <t>7. สำรองรายรับ</t>
  </si>
  <si>
    <t>1. รายจ่ายงบกลาง</t>
  </si>
  <si>
    <t>1.1 ค่าชำระหนี้เงินต้นและดอกเบี้ย</t>
  </si>
  <si>
    <t>1.2 รายจ่ายตามข้อผูกพัน</t>
  </si>
  <si>
    <t>1.3 เงินช่วยเหลือค่าทำศพ</t>
  </si>
  <si>
    <t>1.4 เงินสำรองจ่าย</t>
  </si>
  <si>
    <t>1.5 อื่นๆ</t>
  </si>
  <si>
    <t>2. รายจ่ายประจำ</t>
  </si>
  <si>
    <t>3. รายจ่ายเพื่อการลงทุน</t>
  </si>
  <si>
    <t>3.1 ค่าครุภัณฑ์</t>
  </si>
  <si>
    <t>3.2 ค่าที่ดินและสิ่งปลูกสร้าง</t>
  </si>
  <si>
    <t>3.3 อื่นๆ</t>
  </si>
  <si>
    <t>4. รายจ่ายพิเศษ</t>
  </si>
  <si>
    <t>4.1 เงินอุดหนุนเฉพาะกิจ</t>
  </si>
  <si>
    <t>4.3 เงินกู้</t>
  </si>
  <si>
    <t>5. รายจ่ายจากเงินกันไว้เบิกเหลื่อมปี</t>
  </si>
  <si>
    <t xml:space="preserve"> 5.1 เงินเดือน</t>
  </si>
  <si>
    <t xml:space="preserve"> 5.2 ค่าตอบแทนใช้สอยและวัสดุ</t>
  </si>
  <si>
    <t xml:space="preserve"> 5.3 ค่าครุภัณฑ์ที่ดินและสิ่งปลูกสร้าง</t>
  </si>
  <si>
    <t xml:space="preserve"> 5.4 อื่นๆ</t>
  </si>
  <si>
    <t>2.1 ภาษีมูลค่าเพิ่ม 1 ใน 9</t>
  </si>
  <si>
    <t>2.7 อื่น ๆ</t>
  </si>
  <si>
    <t>3.3 ค่าภาคหลวงแร่</t>
  </si>
  <si>
    <t>4. รายได้จากเงินอุดหนุน</t>
  </si>
  <si>
    <t>4.1 หมวดเงินอุดหนุนทั่วไป</t>
  </si>
  <si>
    <t>รวมรายได้ (1+2+3+4)</t>
  </si>
  <si>
    <t>5. รายรับจากเงินสะสม</t>
  </si>
  <si>
    <t xml:space="preserve">    1.1.1 เงินต้น</t>
  </si>
  <si>
    <t xml:space="preserve">  4.3.1  เงินกู้จาก ธนาคาร</t>
  </si>
  <si>
    <t xml:space="preserve">    1.1.1 ภาษีโรงเรือนและที่ดิน</t>
  </si>
  <si>
    <t xml:space="preserve">    1.1.2 ภาษีบำรุงท้องที่</t>
  </si>
  <si>
    <t xml:space="preserve">    1.1.3 ภาษีป้าย</t>
  </si>
  <si>
    <t xml:space="preserve">    1.1.4 อากรฆ่าสัตว์</t>
  </si>
  <si>
    <t xml:space="preserve">    1.1.5 อากรรังนกอีแอ่น</t>
  </si>
  <si>
    <t xml:space="preserve">    1.1.7 ภาษีบำรุง อบจ.จากน้ำมัน</t>
  </si>
  <si>
    <t xml:space="preserve">    1.2.2 รายได้จากทรัพย์สิน</t>
  </si>
  <si>
    <t xml:space="preserve">    1.2.3  รายได้จากสาธารณูปโภคและการพาณิชย์</t>
  </si>
  <si>
    <t xml:space="preserve">   1.2.4 รายได้เบ็ดเตล็ด</t>
  </si>
  <si>
    <t xml:space="preserve">   1.2.5 รายได้จากทุน</t>
  </si>
  <si>
    <t>3.4 ค่าภาคหลวงปิโตรเลียม</t>
  </si>
  <si>
    <t>รวมรายรับ (1+2+3+4+5+6+7)</t>
  </si>
  <si>
    <t>2. รายได้จากภาษีอากรที่รัฐจัดเก็บให้</t>
  </si>
  <si>
    <t>3. รายได้จากภาษีอากรที่รัฐบาลแบ่งให้</t>
  </si>
  <si>
    <t xml:space="preserve">    6.1 เงินกู้จากธนาคาร</t>
  </si>
  <si>
    <t xml:space="preserve">    6.2 เงินกู้จากกสท. และ กสอ.</t>
  </si>
  <si>
    <t xml:space="preserve">  4.3.2  เงินกู้จาก กสท. และ กสอ.</t>
  </si>
  <si>
    <t xml:space="preserve">       1.2.2.4 อื่นๆ</t>
  </si>
  <si>
    <t xml:space="preserve">    1.1.2 ดอกเบี้ย</t>
  </si>
  <si>
    <t>3.1 ภาษีมูลค่าเพิ่มที่จัดเก็บตาม พรบ. อบจ. ร้อยละ 5</t>
  </si>
  <si>
    <t>3.2 ภาษีมูลค่าเพิ่มที่จัดสรรให้ตาม พรบ. กำหนดแผน</t>
  </si>
  <si>
    <t xml:space="preserve">    1.1.8 ค่าธรรมเนียมบำรุง อบจ. จากผู้เข้าพักในโรงแรม</t>
  </si>
  <si>
    <t xml:space="preserve">    1.2.1.1 ค่าธรรมเนียมเกี่ยวกับใบอนุญาตการขายสุรา </t>
  </si>
  <si>
    <t xml:space="preserve">    1.2.1.6 ค่าธรรมเนียมปิดแผ่นป้ายประกาศ</t>
  </si>
  <si>
    <t xml:space="preserve">    1.2.1.7 ค่าธรรมเนียมเกี่ยวกับทะเบียนราษฎร</t>
  </si>
  <si>
    <t xml:space="preserve">    1.2.1.8 ค่าธรรมเนียนมเกี่ยวกับการจดทะเบียนพาณิชย์</t>
  </si>
  <si>
    <t xml:space="preserve">    1.2.1.10 ค่าปรับผิดสัญญา</t>
  </si>
  <si>
    <t xml:space="preserve">    1.2.1.11 ค่าปรับอื่น ๆ</t>
  </si>
  <si>
    <t xml:space="preserve">    1.2.1.12 ค่าใบอนุญาตฯ การค้าที่เป็นอันตรายต่อสุขภาพ</t>
  </si>
  <si>
    <t xml:space="preserve">    1.2.1.13 ค่าใบอนุญาตจำหน่ายสินค้าที่สาธารณะ</t>
  </si>
  <si>
    <t xml:space="preserve">    1.2.1.14 ค่าใบอนุญาตให้ตั้งตลาดเอกชน</t>
  </si>
  <si>
    <t xml:space="preserve">    1.2.1.15 ค่าใบอนุญาตเกี่ยวกับการควบคุมอาคาร</t>
  </si>
  <si>
    <t xml:space="preserve">    1.2.1.16 ค่าใบอนุญาตเกี่ยวกับการโฆษณาและเผยแพร่</t>
  </si>
  <si>
    <t xml:space="preserve">       1.2.4.2 ค่าจำหน่ายแบบพิมพ์และคำร้อง</t>
  </si>
  <si>
    <t xml:space="preserve">    1.2.1.5 ค่า ธน.ในการออกหนังสือรับรองสะสมอาหาร</t>
  </si>
  <si>
    <t xml:space="preserve">    1.2.1 ค่าธรรมเนียม  ค่าปรับ ฯ</t>
  </si>
  <si>
    <t xml:space="preserve">       1.2.2.2 ดอกเบี้ยเงินฝาก กสท.</t>
  </si>
  <si>
    <t>ไตรมาส 1</t>
  </si>
  <si>
    <t>ไตรมาส 2</t>
  </si>
  <si>
    <t>ไตรมาส 3</t>
  </si>
  <si>
    <t>ไตรมาส 4</t>
  </si>
  <si>
    <t>2.2 เงินเดือนฝ่ายประจำ</t>
  </si>
  <si>
    <t>2.1 เงินเดือนฝ่ายการเมือง</t>
  </si>
  <si>
    <t>2.3 ค่าจ้างประจำ</t>
  </si>
  <si>
    <t>2.4 ค่าจ้างชั่วคราว</t>
  </si>
  <si>
    <t>2.5 ค่าตอบแทน</t>
  </si>
  <si>
    <t>2.6 ค่าใช้สอย</t>
  </si>
  <si>
    <t>2.7 ค่าวัสดุ</t>
  </si>
  <si>
    <t>2.8 หมวดค่าสาธารณูปโภค</t>
  </si>
  <si>
    <t>2.9 หมวดเงินอุดหนุน</t>
  </si>
  <si>
    <t>2.10 หมวดรายจ่ายอื่นๆ</t>
  </si>
  <si>
    <r>
      <t>4.2 เงินสะสม</t>
    </r>
    <r>
      <rPr>
        <b/>
        <i/>
        <vertAlign val="superscript"/>
        <sz val="18"/>
        <rFont val="TH SarabunPSK"/>
        <family val="2"/>
      </rPr>
      <t xml:space="preserve"> 1/</t>
    </r>
  </si>
  <si>
    <r>
      <t xml:space="preserve"> </t>
    </r>
    <r>
      <rPr>
        <sz val="18"/>
        <rFont val="TH SarabunPSK"/>
        <family val="2"/>
      </rPr>
      <t xml:space="preserve">   1.2.1.2 ค่าธรรมเนียมเกี่ยวกับใบอนุญาตการพนัน</t>
    </r>
  </si>
  <si>
    <t>รายรายจ่าย</t>
  </si>
  <si>
    <t>รวมรายรับ</t>
  </si>
  <si>
    <t xml:space="preserve">    1.1.6 ภาษีที่ดินและสิ่งปลูกสร้าง</t>
  </si>
  <si>
    <t xml:space="preserve">    1.2.1.1 ค่าธรรมเนียนมเกี่ยวกับการควบคุมอาคาร</t>
  </si>
  <si>
    <t xml:space="preserve">    1.2.1.3 ค่าธรรมเนียนมเก็บและขนขยะ</t>
  </si>
  <si>
    <t xml:space="preserve">    1.2.1.4 ค่าปรับผู้กระทำผิดกฎหมายจราจรทางบก</t>
  </si>
  <si>
    <t xml:space="preserve">    1.2.1.4 ค่าใบอนุญาตอื่น ๆ</t>
  </si>
  <si>
    <t xml:space="preserve">       1.2.4.2 อื่นๆ</t>
  </si>
  <si>
    <t xml:space="preserve">                                                                                          รายงานแสดงผลการดำเนินงาน รายไตรมาส </t>
  </si>
  <si>
    <t xml:space="preserve">                                                                         เทศบาลตำบลท่าช้าง  อำเภอเฉลิมพระเกียรติ  จังหวัดนครราชสีมา</t>
  </si>
  <si>
    <t>รายการจ่าย</t>
  </si>
  <si>
    <t>รายการรับ</t>
  </si>
  <si>
    <t>4.4 อื่นๆ เงินอุดหนุนจากหน่วยงานอื่น</t>
  </si>
  <si>
    <t xml:space="preserve"> </t>
  </si>
  <si>
    <t>รวมรายจ่ายจริง (งปม.)</t>
  </si>
  <si>
    <t xml:space="preserve"> รวมรายจ่าย (นอก งปม.)</t>
  </si>
  <si>
    <t>6. รวมรายจ่ายทั้งสิ้น</t>
  </si>
  <si>
    <t>4.2 เงินอุดหนุนเฉพาะกิจและเงินอุดหนุนจากหน่วยงานอื่น</t>
  </si>
  <si>
    <t xml:space="preserve">                                                                                                  ประจำปีงบประมาณ 2566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</si>
</sst>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8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i/>
      <vertAlign val="superscript"/>
      <sz val="18"/>
      <name val="TH SarabunPSK"/>
      <family val="2"/>
    </font>
    <font>
      <b/>
      <i/>
      <sz val="18"/>
      <name val="TH SarabunPSK"/>
      <family val="2"/>
    </font>
    <font>
      <sz val="18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dotted"/>
      <bottom style="dotted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thin"/>
      <top style="thin"/>
      <bottom style="double"/>
    </border>
    <border>
      <left style="medium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medium"/>
      <top/>
      <bottom style="dotted"/>
    </border>
    <border>
      <left style="thin"/>
      <right>
        <color indexed="63"/>
      </right>
      <top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/>
      <right style="thin"/>
      <top style="medium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left" indent="1"/>
    </xf>
    <xf numFmtId="4" fontId="3" fillId="7" borderId="14" xfId="0" applyNumberFormat="1" applyFont="1" applyFill="1" applyBorder="1" applyAlignment="1">
      <alignment horizontal="left"/>
    </xf>
    <xf numFmtId="4" fontId="4" fillId="0" borderId="14" xfId="0" applyNumberFormat="1" applyFont="1" applyFill="1" applyBorder="1" applyAlignment="1">
      <alignment horizontal="left" indent="2"/>
    </xf>
    <xf numFmtId="0" fontId="7" fillId="0" borderId="0" xfId="0" applyFont="1" applyBorder="1" applyAlignment="1">
      <alignment horizontal="left" readingOrder="1"/>
    </xf>
    <xf numFmtId="4" fontId="3" fillId="7" borderId="15" xfId="0" applyNumberFormat="1" applyFont="1" applyFill="1" applyBorder="1" applyAlignment="1">
      <alignment/>
    </xf>
    <xf numFmtId="4" fontId="3" fillId="7" borderId="16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 horizontal="left" indent="1"/>
    </xf>
    <xf numFmtId="4" fontId="4" fillId="34" borderId="14" xfId="0" applyNumberFormat="1" applyFont="1" applyFill="1" applyBorder="1" applyAlignment="1">
      <alignment horizontal="left" indent="1"/>
    </xf>
    <xf numFmtId="4" fontId="4" fillId="34" borderId="18" xfId="0" applyNumberFormat="1" applyFont="1" applyFill="1" applyBorder="1" applyAlignment="1">
      <alignment horizontal="left" indent="1"/>
    </xf>
    <xf numFmtId="4" fontId="3" fillId="7" borderId="19" xfId="0" applyNumberFormat="1" applyFont="1" applyFill="1" applyBorder="1" applyAlignment="1">
      <alignment horizontal="left"/>
    </xf>
    <xf numFmtId="0" fontId="7" fillId="33" borderId="0" xfId="0" applyFont="1" applyFill="1" applyAlignment="1">
      <alignment/>
    </xf>
    <xf numFmtId="4" fontId="4" fillId="35" borderId="14" xfId="0" applyNumberFormat="1" applyFont="1" applyFill="1" applyBorder="1" applyAlignment="1">
      <alignment horizontal="left"/>
    </xf>
    <xf numFmtId="4" fontId="3" fillId="35" borderId="14" xfId="0" applyNumberFormat="1" applyFont="1" applyFill="1" applyBorder="1" applyAlignment="1">
      <alignment horizontal="left"/>
    </xf>
    <xf numFmtId="4" fontId="4" fillId="0" borderId="14" xfId="0" applyNumberFormat="1" applyFont="1" applyFill="1" applyBorder="1" applyAlignment="1">
      <alignment horizontal="left"/>
    </xf>
    <xf numFmtId="4" fontId="4" fillId="0" borderId="18" xfId="0" applyNumberFormat="1" applyFont="1" applyFill="1" applyBorder="1" applyAlignment="1">
      <alignment horizontal="left"/>
    </xf>
    <xf numFmtId="4" fontId="3" fillId="7" borderId="16" xfId="0" applyNumberFormat="1" applyFont="1" applyFill="1" applyBorder="1" applyAlignment="1">
      <alignment horizontal="left"/>
    </xf>
    <xf numFmtId="4" fontId="4" fillId="0" borderId="17" xfId="0" applyNumberFormat="1" applyFont="1" applyFill="1" applyBorder="1" applyAlignment="1">
      <alignment horizontal="left"/>
    </xf>
    <xf numFmtId="4" fontId="4" fillId="0" borderId="18" xfId="0" applyNumberFormat="1" applyFont="1" applyFill="1" applyBorder="1" applyAlignment="1">
      <alignment horizontal="left" indent="1"/>
    </xf>
    <xf numFmtId="4" fontId="4" fillId="34" borderId="17" xfId="0" applyNumberFormat="1" applyFont="1" applyFill="1" applyBorder="1" applyAlignment="1">
      <alignment horizontal="left" indent="1"/>
    </xf>
    <xf numFmtId="4" fontId="3" fillId="0" borderId="17" xfId="0" applyNumberFormat="1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7" fillId="35" borderId="0" xfId="0" applyFont="1" applyFill="1" applyAlignment="1">
      <alignment/>
    </xf>
    <xf numFmtId="0" fontId="41" fillId="35" borderId="0" xfId="0" applyFont="1" applyFill="1" applyAlignment="1">
      <alignment/>
    </xf>
    <xf numFmtId="4" fontId="6" fillId="7" borderId="20" xfId="0" applyNumberFormat="1" applyFont="1" applyFill="1" applyBorder="1" applyAlignment="1">
      <alignment horizontal="left"/>
    </xf>
    <xf numFmtId="4" fontId="3" fillId="0" borderId="18" xfId="0" applyNumberFormat="1" applyFont="1" applyFill="1" applyBorder="1" applyAlignment="1">
      <alignment horizontal="left"/>
    </xf>
    <xf numFmtId="4" fontId="6" fillId="7" borderId="20" xfId="0" applyNumberFormat="1" applyFont="1" applyFill="1" applyBorder="1" applyAlignment="1">
      <alignment horizontal="center"/>
    </xf>
    <xf numFmtId="43" fontId="7" fillId="35" borderId="21" xfId="33" applyNumberFormat="1" applyFont="1" applyFill="1" applyBorder="1" applyAlignment="1">
      <alignment/>
    </xf>
    <xf numFmtId="43" fontId="7" fillId="35" borderId="15" xfId="33" applyNumberFormat="1" applyFont="1" applyFill="1" applyBorder="1" applyAlignment="1">
      <alignment/>
    </xf>
    <xf numFmtId="43" fontId="7" fillId="35" borderId="22" xfId="33" applyNumberFormat="1" applyFont="1" applyFill="1" applyBorder="1" applyAlignment="1">
      <alignment/>
    </xf>
    <xf numFmtId="43" fontId="7" fillId="35" borderId="23" xfId="33" applyNumberFormat="1" applyFont="1" applyFill="1" applyBorder="1" applyAlignment="1">
      <alignment/>
    </xf>
    <xf numFmtId="43" fontId="7" fillId="35" borderId="17" xfId="33" applyNumberFormat="1" applyFont="1" applyFill="1" applyBorder="1" applyAlignment="1">
      <alignment/>
    </xf>
    <xf numFmtId="43" fontId="7" fillId="35" borderId="24" xfId="33" applyNumberFormat="1" applyFont="1" applyFill="1" applyBorder="1" applyAlignment="1">
      <alignment/>
    </xf>
    <xf numFmtId="43" fontId="7" fillId="35" borderId="14" xfId="33" applyNumberFormat="1" applyFont="1" applyFill="1" applyBorder="1" applyAlignment="1">
      <alignment/>
    </xf>
    <xf numFmtId="43" fontId="7" fillId="35" borderId="25" xfId="33" applyNumberFormat="1" applyFont="1" applyFill="1" applyBorder="1" applyAlignment="1">
      <alignment/>
    </xf>
    <xf numFmtId="43" fontId="7" fillId="35" borderId="26" xfId="33" applyNumberFormat="1" applyFont="1" applyFill="1" applyBorder="1" applyAlignment="1">
      <alignment/>
    </xf>
    <xf numFmtId="43" fontId="7" fillId="35" borderId="18" xfId="33" applyNumberFormat="1" applyFont="1" applyFill="1" applyBorder="1" applyAlignment="1">
      <alignment/>
    </xf>
    <xf numFmtId="43" fontId="7" fillId="35" borderId="27" xfId="33" applyNumberFormat="1" applyFont="1" applyFill="1" applyBorder="1" applyAlignment="1">
      <alignment/>
    </xf>
    <xf numFmtId="43" fontId="7" fillId="35" borderId="28" xfId="33" applyNumberFormat="1" applyFont="1" applyFill="1" applyBorder="1" applyAlignment="1">
      <alignment/>
    </xf>
    <xf numFmtId="43" fontId="7" fillId="35" borderId="29" xfId="33" applyNumberFormat="1" applyFont="1" applyFill="1" applyBorder="1" applyAlignment="1">
      <alignment/>
    </xf>
    <xf numFmtId="43" fontId="7" fillId="35" borderId="30" xfId="33" applyNumberFormat="1" applyFont="1" applyFill="1" applyBorder="1" applyAlignment="1">
      <alignment/>
    </xf>
    <xf numFmtId="43" fontId="4" fillId="35" borderId="23" xfId="33" applyNumberFormat="1" applyFont="1" applyFill="1" applyBorder="1" applyAlignment="1">
      <alignment/>
    </xf>
    <xf numFmtId="43" fontId="4" fillId="35" borderId="17" xfId="33" applyNumberFormat="1" applyFont="1" applyFill="1" applyBorder="1" applyAlignment="1">
      <alignment/>
    </xf>
    <xf numFmtId="43" fontId="4" fillId="35" borderId="31" xfId="33" applyNumberFormat="1" applyFont="1" applyFill="1" applyBorder="1" applyAlignment="1">
      <alignment/>
    </xf>
    <xf numFmtId="43" fontId="4" fillId="35" borderId="24" xfId="33" applyNumberFormat="1" applyFont="1" applyFill="1" applyBorder="1" applyAlignment="1">
      <alignment/>
    </xf>
    <xf numFmtId="43" fontId="4" fillId="35" borderId="14" xfId="33" applyNumberFormat="1" applyFont="1" applyFill="1" applyBorder="1" applyAlignment="1">
      <alignment/>
    </xf>
    <xf numFmtId="43" fontId="4" fillId="35" borderId="25" xfId="33" applyNumberFormat="1" applyFont="1" applyFill="1" applyBorder="1" applyAlignment="1">
      <alignment/>
    </xf>
    <xf numFmtId="43" fontId="4" fillId="35" borderId="26" xfId="33" applyNumberFormat="1" applyFont="1" applyFill="1" applyBorder="1" applyAlignment="1">
      <alignment/>
    </xf>
    <xf numFmtId="43" fontId="4" fillId="35" borderId="18" xfId="33" applyNumberFormat="1" applyFont="1" applyFill="1" applyBorder="1" applyAlignment="1">
      <alignment/>
    </xf>
    <xf numFmtId="43" fontId="4" fillId="35" borderId="27" xfId="33" applyNumberFormat="1" applyFont="1" applyFill="1" applyBorder="1" applyAlignment="1">
      <alignment/>
    </xf>
    <xf numFmtId="43" fontId="4" fillId="35" borderId="32" xfId="33" applyNumberFormat="1" applyFont="1" applyFill="1" applyBorder="1" applyAlignment="1">
      <alignment/>
    </xf>
    <xf numFmtId="43" fontId="4" fillId="35" borderId="33" xfId="33" applyNumberFormat="1" applyFont="1" applyFill="1" applyBorder="1" applyAlignment="1">
      <alignment/>
    </xf>
    <xf numFmtId="43" fontId="4" fillId="35" borderId="34" xfId="33" applyNumberFormat="1" applyFont="1" applyFill="1" applyBorder="1" applyAlignment="1">
      <alignment/>
    </xf>
    <xf numFmtId="0" fontId="2" fillId="33" borderId="35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/>
    </xf>
    <xf numFmtId="43" fontId="7" fillId="35" borderId="32" xfId="33" applyNumberFormat="1" applyFont="1" applyFill="1" applyBorder="1" applyAlignment="1">
      <alignment/>
    </xf>
    <xf numFmtId="43" fontId="7" fillId="35" borderId="33" xfId="33" applyNumberFormat="1" applyFont="1" applyFill="1" applyBorder="1" applyAlignment="1">
      <alignment/>
    </xf>
    <xf numFmtId="43" fontId="7" fillId="35" borderId="34" xfId="33" applyNumberFormat="1" applyFont="1" applyFill="1" applyBorder="1" applyAlignment="1">
      <alignment/>
    </xf>
    <xf numFmtId="43" fontId="7" fillId="35" borderId="36" xfId="33" applyNumberFormat="1" applyFont="1" applyFill="1" applyBorder="1" applyAlignment="1">
      <alignment/>
    </xf>
    <xf numFmtId="43" fontId="7" fillId="35" borderId="19" xfId="33" applyNumberFormat="1" applyFont="1" applyFill="1" applyBorder="1" applyAlignment="1">
      <alignment/>
    </xf>
    <xf numFmtId="4" fontId="4" fillId="0" borderId="29" xfId="0" applyNumberFormat="1" applyFont="1" applyFill="1" applyBorder="1" applyAlignment="1">
      <alignment horizontal="left"/>
    </xf>
    <xf numFmtId="4" fontId="4" fillId="35" borderId="14" xfId="0" applyNumberFormat="1" applyFont="1" applyFill="1" applyBorder="1" applyAlignment="1">
      <alignment horizontal="left" indent="1"/>
    </xf>
    <xf numFmtId="0" fontId="2" fillId="36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37" xfId="0" applyFont="1" applyFill="1" applyBorder="1" applyAlignment="1">
      <alignment horizontal="left"/>
    </xf>
    <xf numFmtId="43" fontId="2" fillId="35" borderId="0" xfId="33" applyNumberFormat="1" applyFont="1" applyFill="1" applyBorder="1" applyAlignment="1">
      <alignment/>
    </xf>
    <xf numFmtId="4" fontId="6" fillId="35" borderId="0" xfId="0" applyNumberFormat="1" applyFont="1" applyFill="1" applyBorder="1" applyAlignment="1">
      <alignment horizontal="center"/>
    </xf>
    <xf numFmtId="4" fontId="6" fillId="7" borderId="16" xfId="0" applyNumberFormat="1" applyFont="1" applyFill="1" applyBorder="1" applyAlignment="1">
      <alignment horizontal="center"/>
    </xf>
    <xf numFmtId="43" fontId="4" fillId="35" borderId="21" xfId="33" applyNumberFormat="1" applyFont="1" applyFill="1" applyBorder="1" applyAlignment="1">
      <alignment/>
    </xf>
    <xf numFmtId="43" fontId="4" fillId="35" borderId="15" xfId="33" applyNumberFormat="1" applyFont="1" applyFill="1" applyBorder="1" applyAlignment="1">
      <alignment/>
    </xf>
    <xf numFmtId="43" fontId="4" fillId="35" borderId="22" xfId="33" applyNumberFormat="1" applyFont="1" applyFill="1" applyBorder="1" applyAlignment="1">
      <alignment/>
    </xf>
    <xf numFmtId="43" fontId="4" fillId="35" borderId="38" xfId="33" applyNumberFormat="1" applyFont="1" applyFill="1" applyBorder="1" applyAlignment="1">
      <alignment/>
    </xf>
    <xf numFmtId="4" fontId="4" fillId="7" borderId="16" xfId="0" applyNumberFormat="1" applyFont="1" applyFill="1" applyBorder="1" applyAlignment="1">
      <alignment horizontal="left" indent="1"/>
    </xf>
    <xf numFmtId="43" fontId="4" fillId="7" borderId="39" xfId="33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 horizontal="left" indent="2"/>
    </xf>
    <xf numFmtId="43" fontId="2" fillId="7" borderId="39" xfId="33" applyNumberFormat="1" applyFont="1" applyFill="1" applyBorder="1" applyAlignment="1">
      <alignment/>
    </xf>
    <xf numFmtId="43" fontId="2" fillId="7" borderId="40" xfId="33" applyNumberFormat="1" applyFont="1" applyFill="1" applyBorder="1" applyAlignment="1">
      <alignment/>
    </xf>
    <xf numFmtId="43" fontId="2" fillId="7" borderId="21" xfId="33" applyNumberFormat="1" applyFont="1" applyFill="1" applyBorder="1" applyAlignment="1">
      <alignment/>
    </xf>
    <xf numFmtId="43" fontId="2" fillId="7" borderId="41" xfId="33" applyNumberFormat="1" applyFont="1" applyFill="1" applyBorder="1" applyAlignment="1">
      <alignment/>
    </xf>
    <xf numFmtId="43" fontId="2" fillId="7" borderId="16" xfId="0" applyNumberFormat="1" applyFont="1" applyFill="1" applyBorder="1" applyAlignment="1">
      <alignment/>
    </xf>
    <xf numFmtId="43" fontId="7" fillId="7" borderId="39" xfId="33" applyNumberFormat="1" applyFont="1" applyFill="1" applyBorder="1" applyAlignment="1">
      <alignment/>
    </xf>
    <xf numFmtId="43" fontId="7" fillId="7" borderId="16" xfId="33" applyNumberFormat="1" applyFont="1" applyFill="1" applyBorder="1" applyAlignment="1">
      <alignment/>
    </xf>
    <xf numFmtId="43" fontId="7" fillId="7" borderId="42" xfId="33" applyNumberFormat="1" applyFont="1" applyFill="1" applyBorder="1" applyAlignment="1">
      <alignment/>
    </xf>
    <xf numFmtId="43" fontId="7" fillId="7" borderId="40" xfId="33" applyNumberFormat="1" applyFont="1" applyFill="1" applyBorder="1" applyAlignment="1">
      <alignment/>
    </xf>
    <xf numFmtId="43" fontId="2" fillId="7" borderId="16" xfId="33" applyNumberFormat="1" applyFont="1" applyFill="1" applyBorder="1" applyAlignment="1">
      <alignment/>
    </xf>
    <xf numFmtId="43" fontId="4" fillId="7" borderId="16" xfId="33" applyNumberFormat="1" applyFont="1" applyFill="1" applyBorder="1" applyAlignment="1">
      <alignment/>
    </xf>
    <xf numFmtId="43" fontId="3" fillId="7" borderId="43" xfId="33" applyNumberFormat="1" applyFont="1" applyFill="1" applyBorder="1" applyAlignment="1">
      <alignment/>
    </xf>
    <xf numFmtId="43" fontId="7" fillId="35" borderId="31" xfId="33" applyNumberFormat="1" applyFont="1" applyFill="1" applyBorder="1" applyAlignment="1">
      <alignment/>
    </xf>
    <xf numFmtId="43" fontId="7" fillId="7" borderId="23" xfId="33" applyNumberFormat="1" applyFont="1" applyFill="1" applyBorder="1" applyAlignment="1">
      <alignment/>
    </xf>
    <xf numFmtId="43" fontId="7" fillId="7" borderId="17" xfId="33" applyNumberFormat="1" applyFont="1" applyFill="1" applyBorder="1" applyAlignment="1">
      <alignment/>
    </xf>
    <xf numFmtId="43" fontId="7" fillId="7" borderId="32" xfId="33" applyNumberFormat="1" applyFont="1" applyFill="1" applyBorder="1" applyAlignment="1">
      <alignment/>
    </xf>
    <xf numFmtId="43" fontId="7" fillId="7" borderId="25" xfId="33" applyNumberFormat="1" applyFont="1" applyFill="1" applyBorder="1" applyAlignment="1">
      <alignment/>
    </xf>
    <xf numFmtId="43" fontId="2" fillId="7" borderId="43" xfId="33" applyNumberFormat="1" applyFont="1" applyFill="1" applyBorder="1" applyAlignment="1">
      <alignment/>
    </xf>
    <xf numFmtId="43" fontId="2" fillId="7" borderId="44" xfId="33" applyNumberFormat="1" applyFont="1" applyFill="1" applyBorder="1" applyAlignment="1">
      <alignment/>
    </xf>
    <xf numFmtId="4" fontId="6" fillId="35" borderId="45" xfId="0" applyNumberFormat="1" applyFont="1" applyFill="1" applyBorder="1" applyAlignment="1">
      <alignment horizontal="center"/>
    </xf>
    <xf numFmtId="43" fontId="2" fillId="35" borderId="45" xfId="33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 horizontal="center"/>
    </xf>
    <xf numFmtId="43" fontId="3" fillId="35" borderId="16" xfId="33" applyNumberFormat="1" applyFont="1" applyFill="1" applyBorder="1" applyAlignment="1">
      <alignment/>
    </xf>
    <xf numFmtId="4" fontId="4" fillId="7" borderId="18" xfId="0" applyNumberFormat="1" applyFont="1" applyFill="1" applyBorder="1" applyAlignment="1">
      <alignment horizontal="left" indent="1"/>
    </xf>
    <xf numFmtId="43" fontId="4" fillId="7" borderId="26" xfId="33" applyNumberFormat="1" applyFont="1" applyFill="1" applyBorder="1" applyAlignment="1">
      <alignment/>
    </xf>
    <xf numFmtId="43" fontId="4" fillId="7" borderId="18" xfId="33" applyNumberFormat="1" applyFont="1" applyFill="1" applyBorder="1" applyAlignment="1">
      <alignment/>
    </xf>
    <xf numFmtId="43" fontId="4" fillId="7" borderId="34" xfId="33" applyNumberFormat="1" applyFont="1" applyFill="1" applyBorder="1" applyAlignment="1">
      <alignment/>
    </xf>
    <xf numFmtId="43" fontId="4" fillId="7" borderId="27" xfId="33" applyNumberFormat="1" applyFont="1" applyFill="1" applyBorder="1" applyAlignment="1">
      <alignment/>
    </xf>
    <xf numFmtId="43" fontId="41" fillId="0" borderId="0" xfId="0" applyNumberFormat="1" applyFont="1" applyAlignment="1">
      <alignment/>
    </xf>
    <xf numFmtId="0" fontId="2" fillId="0" borderId="0" xfId="0" applyFont="1" applyBorder="1" applyAlignment="1">
      <alignment horizontal="left" readingOrder="1"/>
    </xf>
    <xf numFmtId="4" fontId="3" fillId="33" borderId="46" xfId="0" applyNumberFormat="1" applyFont="1" applyFill="1" applyBorder="1" applyAlignment="1">
      <alignment horizontal="center" vertical="center"/>
    </xf>
    <xf numFmtId="4" fontId="3" fillId="33" borderId="47" xfId="0" applyNumberFormat="1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0</xdr:colOff>
      <xdr:row>1</xdr:row>
      <xdr:rowOff>123825</xdr:rowOff>
    </xdr:to>
    <xdr:sp>
      <xdr:nvSpPr>
        <xdr:cNvPr id="1" name="Rounded Rectangle 3"/>
        <xdr:cNvSpPr>
          <a:spLocks/>
        </xdr:cNvSpPr>
      </xdr:nvSpPr>
      <xdr:spPr>
        <a:xfrm>
          <a:off x="3419475" y="0"/>
          <a:ext cx="6572250" cy="428625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1</xdr:row>
      <xdr:rowOff>0</xdr:rowOff>
    </xdr:from>
    <xdr:to>
      <xdr:col>1</xdr:col>
      <xdr:colOff>1876425</xdr:colOff>
      <xdr:row>1</xdr:row>
      <xdr:rowOff>190500</xdr:rowOff>
    </xdr:to>
    <xdr:sp>
      <xdr:nvSpPr>
        <xdr:cNvPr id="2" name="Rounded Rectangle 2"/>
        <xdr:cNvSpPr>
          <a:spLocks/>
        </xdr:cNvSpPr>
      </xdr:nvSpPr>
      <xdr:spPr>
        <a:xfrm>
          <a:off x="190500" y="304800"/>
          <a:ext cx="1790700" cy="190500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H176"/>
  <sheetViews>
    <sheetView tabSelected="1" view="pageBreakPreview" zoomScale="90" zoomScaleSheetLayoutView="90" zoomScalePageLayoutView="0" workbookViewId="0" topLeftCell="A105">
      <selection activeCell="D86" sqref="D86"/>
    </sheetView>
  </sheetViews>
  <sheetFormatPr defaultColWidth="9.140625" defaultRowHeight="24" customHeight="1"/>
  <cols>
    <col min="1" max="1" width="1.57421875" style="1" customWidth="1"/>
    <col min="2" max="2" width="49.7109375" style="26" customWidth="1"/>
    <col min="3" max="7" width="19.7109375" style="16" customWidth="1"/>
    <col min="8" max="8" width="17.140625" style="1" customWidth="1"/>
    <col min="9" max="16384" width="9.00390625" style="1" customWidth="1"/>
  </cols>
  <sheetData>
    <row r="1" spans="2:7" ht="24" customHeight="1">
      <c r="B1" s="67" t="s">
        <v>106</v>
      </c>
      <c r="C1" s="67"/>
      <c r="D1" s="67"/>
      <c r="E1" s="67"/>
      <c r="F1" s="67"/>
      <c r="G1" s="68"/>
    </row>
    <row r="2" spans="2:7" ht="24" customHeight="1">
      <c r="B2" s="67" t="s">
        <v>107</v>
      </c>
      <c r="C2" s="67"/>
      <c r="D2" s="67"/>
      <c r="E2" s="67"/>
      <c r="F2" s="67"/>
      <c r="G2" s="69"/>
    </row>
    <row r="3" spans="2:7" ht="24" customHeight="1" thickBot="1">
      <c r="B3" s="70" t="s">
        <v>116</v>
      </c>
      <c r="C3" s="70"/>
      <c r="D3" s="70"/>
      <c r="E3" s="70"/>
      <c r="F3" s="70"/>
      <c r="G3" s="70"/>
    </row>
    <row r="4" spans="2:7" ht="24" customHeight="1">
      <c r="B4" s="111" t="s">
        <v>109</v>
      </c>
      <c r="C4" s="2"/>
      <c r="D4" s="3"/>
      <c r="E4" s="3"/>
      <c r="F4" s="58"/>
      <c r="G4" s="113" t="s">
        <v>99</v>
      </c>
    </row>
    <row r="5" spans="2:7" ht="24" customHeight="1" thickBot="1">
      <c r="B5" s="112"/>
      <c r="C5" s="4" t="s">
        <v>82</v>
      </c>
      <c r="D5" s="5" t="s">
        <v>83</v>
      </c>
      <c r="E5" s="5" t="s">
        <v>84</v>
      </c>
      <c r="F5" s="5" t="s">
        <v>85</v>
      </c>
      <c r="G5" s="114"/>
    </row>
    <row r="6" spans="2:7" ht="24" customHeight="1">
      <c r="B6" s="10" t="s">
        <v>0</v>
      </c>
      <c r="C6" s="83">
        <f>C7+C17+C35+C40+C43+C47</f>
        <v>274790.1</v>
      </c>
      <c r="D6" s="83">
        <f>D7+D17+D35+D40+D43+D47</f>
        <v>773165.1499999999</v>
      </c>
      <c r="E6" s="83">
        <f>E7+E17+E35+E40+E43+E47</f>
        <v>0</v>
      </c>
      <c r="F6" s="83">
        <f>F7+F17+F35+F40+F43+F47</f>
        <v>0</v>
      </c>
      <c r="G6" s="84">
        <f>SUM(C6:F6)</f>
        <v>1047955.2499999999</v>
      </c>
    </row>
    <row r="7" spans="2:7" ht="24" customHeight="1">
      <c r="B7" s="11" t="s">
        <v>1</v>
      </c>
      <c r="C7" s="81">
        <f>C8+C9+C10+C11+C12+C13+C14+C15</f>
        <v>0</v>
      </c>
      <c r="D7" s="81">
        <f>D8+D9+D10+D11+D12+D13+D14+D15</f>
        <v>287626.01</v>
      </c>
      <c r="E7" s="81">
        <f>E8+E9+E10+E11+E12+E13+E14+E15</f>
        <v>0</v>
      </c>
      <c r="F7" s="81">
        <f>F8+F9+F10+F11+F12+F13+F14+F15</f>
        <v>0</v>
      </c>
      <c r="G7" s="82">
        <f aca="true" t="shared" si="0" ref="G7:G69">SUM(C7:F7)</f>
        <v>287626.01</v>
      </c>
    </row>
    <row r="8" spans="2:7" ht="24" customHeight="1">
      <c r="B8" s="12" t="s">
        <v>45</v>
      </c>
      <c r="C8" s="35"/>
      <c r="D8" s="36"/>
      <c r="E8" s="36"/>
      <c r="F8" s="60"/>
      <c r="G8" s="64">
        <f t="shared" si="0"/>
        <v>0</v>
      </c>
    </row>
    <row r="9" spans="2:7" ht="24" customHeight="1">
      <c r="B9" s="6" t="s">
        <v>46</v>
      </c>
      <c r="C9" s="37"/>
      <c r="D9" s="38"/>
      <c r="E9" s="38"/>
      <c r="F9" s="61"/>
      <c r="G9" s="39">
        <f t="shared" si="0"/>
        <v>0</v>
      </c>
    </row>
    <row r="10" spans="2:7" ht="24" customHeight="1">
      <c r="B10" s="6" t="s">
        <v>47</v>
      </c>
      <c r="C10" s="37">
        <v>0</v>
      </c>
      <c r="D10" s="38">
        <v>287123</v>
      </c>
      <c r="E10" s="38"/>
      <c r="F10" s="61"/>
      <c r="G10" s="39">
        <f t="shared" si="0"/>
        <v>287123</v>
      </c>
    </row>
    <row r="11" spans="2:7" ht="24" customHeight="1">
      <c r="B11" s="6" t="s">
        <v>48</v>
      </c>
      <c r="C11" s="37"/>
      <c r="D11" s="38"/>
      <c r="E11" s="38"/>
      <c r="F11" s="61"/>
      <c r="G11" s="39">
        <f t="shared" si="0"/>
        <v>0</v>
      </c>
    </row>
    <row r="12" spans="2:7" ht="24" customHeight="1">
      <c r="B12" s="6" t="s">
        <v>49</v>
      </c>
      <c r="C12" s="37"/>
      <c r="D12" s="38"/>
      <c r="E12" s="38"/>
      <c r="F12" s="61"/>
      <c r="G12" s="39">
        <f t="shared" si="0"/>
        <v>0</v>
      </c>
    </row>
    <row r="13" spans="2:7" ht="24" customHeight="1">
      <c r="B13" s="66" t="s">
        <v>100</v>
      </c>
      <c r="C13" s="37"/>
      <c r="D13" s="38">
        <v>503.01</v>
      </c>
      <c r="E13" s="38"/>
      <c r="F13" s="61"/>
      <c r="G13" s="39">
        <f t="shared" si="0"/>
        <v>503.01</v>
      </c>
    </row>
    <row r="14" spans="2:7" ht="24" customHeight="1">
      <c r="B14" s="13" t="s">
        <v>50</v>
      </c>
      <c r="C14" s="37"/>
      <c r="D14" s="38"/>
      <c r="E14" s="38"/>
      <c r="F14" s="61"/>
      <c r="G14" s="39">
        <f t="shared" si="0"/>
        <v>0</v>
      </c>
    </row>
    <row r="15" spans="2:7" ht="24" customHeight="1">
      <c r="B15" s="14" t="s">
        <v>66</v>
      </c>
      <c r="C15" s="40"/>
      <c r="D15" s="41"/>
      <c r="E15" s="41"/>
      <c r="F15" s="62"/>
      <c r="G15" s="42">
        <f t="shared" si="0"/>
        <v>0</v>
      </c>
    </row>
    <row r="16" spans="2:7" ht="24" customHeight="1">
      <c r="B16" s="11" t="s">
        <v>2</v>
      </c>
      <c r="C16" s="85">
        <f>C17+C35+C43+C40+C47</f>
        <v>274790.1</v>
      </c>
      <c r="D16" s="85">
        <f>D17+D35+D43+D40+D47</f>
        <v>485539.14</v>
      </c>
      <c r="E16" s="85">
        <f>E17+E35+E43+E40+E47</f>
        <v>0</v>
      </c>
      <c r="F16" s="85">
        <f>F17+F35+F43+F40+F47</f>
        <v>0</v>
      </c>
      <c r="G16" s="85">
        <f>G17+G35+G43+G40+G47</f>
        <v>760329.24</v>
      </c>
    </row>
    <row r="17" spans="2:7" ht="22.5" customHeight="1">
      <c r="B17" s="15" t="s">
        <v>80</v>
      </c>
      <c r="C17" s="81">
        <f>C18+C19+C20+C21+C22+C23+C24+C25+C26+C27+C28+C29+C30+C31+C32+C33+C34</f>
        <v>152300.1</v>
      </c>
      <c r="D17" s="81">
        <f>D18+D19+D20+D21+D22+D23+D24+D25+D26+D27+D28+D29+D30+D31+D32+D33+D34</f>
        <v>266948.7</v>
      </c>
      <c r="E17" s="81">
        <f>E18+E19+E20+E21+E22+E23+E24+E25+E26+E27+E28+E29+E30+E31+E32+E33+E34</f>
        <v>0</v>
      </c>
      <c r="F17" s="81">
        <f>F18+F19+F20+F21+F22+F23+F24+F25+F26+F27+F28+F29+F30+F31+F32+F33+F34</f>
        <v>0</v>
      </c>
      <c r="G17" s="82">
        <f>SUM(C17:F17)</f>
        <v>419248.80000000005</v>
      </c>
    </row>
    <row r="18" spans="2:7" ht="24" customHeight="1" hidden="1">
      <c r="B18" s="17" t="s">
        <v>67</v>
      </c>
      <c r="C18" s="37"/>
      <c r="D18" s="38"/>
      <c r="E18" s="38"/>
      <c r="F18" s="61"/>
      <c r="G18" s="39">
        <f t="shared" si="0"/>
        <v>0</v>
      </c>
    </row>
    <row r="19" spans="2:7" ht="24" customHeight="1" hidden="1">
      <c r="B19" s="18" t="s">
        <v>97</v>
      </c>
      <c r="C19" s="37"/>
      <c r="D19" s="38"/>
      <c r="E19" s="38"/>
      <c r="F19" s="61"/>
      <c r="G19" s="39">
        <f t="shared" si="0"/>
        <v>0</v>
      </c>
    </row>
    <row r="20" spans="2:7" ht="24" customHeight="1">
      <c r="B20" s="17" t="s">
        <v>101</v>
      </c>
      <c r="C20" s="37">
        <v>463</v>
      </c>
      <c r="D20" s="38">
        <v>768</v>
      </c>
      <c r="E20" s="38"/>
      <c r="F20" s="61"/>
      <c r="G20" s="39">
        <f t="shared" si="0"/>
        <v>1231</v>
      </c>
    </row>
    <row r="21" spans="2:7" ht="22.5" customHeight="1">
      <c r="B21" s="17" t="s">
        <v>102</v>
      </c>
      <c r="C21" s="37">
        <v>125180</v>
      </c>
      <c r="D21" s="38">
        <v>204430</v>
      </c>
      <c r="E21" s="38"/>
      <c r="F21" s="61"/>
      <c r="G21" s="39">
        <f t="shared" si="0"/>
        <v>329610</v>
      </c>
    </row>
    <row r="22" spans="2:7" ht="24" customHeight="1" hidden="1">
      <c r="B22" s="17" t="s">
        <v>79</v>
      </c>
      <c r="C22" s="37"/>
      <c r="D22" s="38"/>
      <c r="E22" s="38"/>
      <c r="F22" s="61"/>
      <c r="G22" s="39">
        <f t="shared" si="0"/>
        <v>0</v>
      </c>
    </row>
    <row r="23" spans="2:7" ht="24" customHeight="1" hidden="1">
      <c r="B23" s="17" t="s">
        <v>68</v>
      </c>
      <c r="C23" s="37"/>
      <c r="D23" s="38"/>
      <c r="E23" s="38"/>
      <c r="F23" s="61"/>
      <c r="G23" s="39">
        <f t="shared" si="0"/>
        <v>0</v>
      </c>
    </row>
    <row r="24" spans="2:7" ht="24" customHeight="1" hidden="1">
      <c r="B24" s="17" t="s">
        <v>69</v>
      </c>
      <c r="C24" s="37"/>
      <c r="D24" s="38"/>
      <c r="E24" s="38"/>
      <c r="F24" s="61"/>
      <c r="G24" s="39">
        <f t="shared" si="0"/>
        <v>0</v>
      </c>
    </row>
    <row r="25" spans="2:7" ht="24" customHeight="1" hidden="1">
      <c r="B25" s="19" t="s">
        <v>70</v>
      </c>
      <c r="C25" s="37"/>
      <c r="D25" s="38"/>
      <c r="E25" s="38"/>
      <c r="F25" s="61"/>
      <c r="G25" s="39">
        <f t="shared" si="0"/>
        <v>0</v>
      </c>
    </row>
    <row r="26" spans="2:7" ht="24" customHeight="1">
      <c r="B26" s="19" t="s">
        <v>103</v>
      </c>
      <c r="C26" s="37">
        <v>300</v>
      </c>
      <c r="D26" s="38">
        <v>1200</v>
      </c>
      <c r="E26" s="38"/>
      <c r="F26" s="61"/>
      <c r="G26" s="39">
        <f t="shared" si="0"/>
        <v>1500</v>
      </c>
    </row>
    <row r="27" spans="2:7" ht="24" customHeight="1" hidden="1">
      <c r="B27" s="19" t="s">
        <v>71</v>
      </c>
      <c r="C27" s="37"/>
      <c r="D27" s="38"/>
      <c r="E27" s="38"/>
      <c r="F27" s="61"/>
      <c r="G27" s="39">
        <f t="shared" si="0"/>
        <v>0</v>
      </c>
    </row>
    <row r="28" spans="2:7" ht="24" customHeight="1" hidden="1">
      <c r="B28" s="19" t="s">
        <v>72</v>
      </c>
      <c r="C28" s="37"/>
      <c r="D28" s="38"/>
      <c r="E28" s="38"/>
      <c r="F28" s="61"/>
      <c r="G28" s="39">
        <f t="shared" si="0"/>
        <v>0</v>
      </c>
    </row>
    <row r="29" spans="2:7" ht="24" customHeight="1" hidden="1">
      <c r="B29" s="19" t="s">
        <v>73</v>
      </c>
      <c r="C29" s="37"/>
      <c r="D29" s="38"/>
      <c r="E29" s="38"/>
      <c r="F29" s="61"/>
      <c r="G29" s="39">
        <f t="shared" si="0"/>
        <v>0</v>
      </c>
    </row>
    <row r="30" spans="2:7" ht="24" customHeight="1" hidden="1">
      <c r="B30" s="19" t="s">
        <v>74</v>
      </c>
      <c r="C30" s="37"/>
      <c r="D30" s="38"/>
      <c r="E30" s="38"/>
      <c r="F30" s="61"/>
      <c r="G30" s="39">
        <f t="shared" si="0"/>
        <v>0</v>
      </c>
    </row>
    <row r="31" spans="2:7" ht="24" customHeight="1" hidden="1">
      <c r="B31" s="19" t="s">
        <v>75</v>
      </c>
      <c r="C31" s="37"/>
      <c r="D31" s="38"/>
      <c r="E31" s="38"/>
      <c r="F31" s="61"/>
      <c r="G31" s="39">
        <f t="shared" si="0"/>
        <v>0</v>
      </c>
    </row>
    <row r="32" spans="2:7" ht="24" customHeight="1" hidden="1">
      <c r="B32" s="19" t="s">
        <v>76</v>
      </c>
      <c r="C32" s="37"/>
      <c r="D32" s="38"/>
      <c r="E32" s="38"/>
      <c r="F32" s="61"/>
      <c r="G32" s="39">
        <f t="shared" si="0"/>
        <v>0</v>
      </c>
    </row>
    <row r="33" spans="2:7" ht="24" customHeight="1" hidden="1">
      <c r="B33" s="19" t="s">
        <v>77</v>
      </c>
      <c r="C33" s="37"/>
      <c r="D33" s="38"/>
      <c r="E33" s="38"/>
      <c r="F33" s="61"/>
      <c r="G33" s="39">
        <f t="shared" si="0"/>
        <v>0</v>
      </c>
    </row>
    <row r="34" spans="2:7" ht="24" customHeight="1">
      <c r="B34" s="20" t="s">
        <v>104</v>
      </c>
      <c r="C34" s="40">
        <v>26357.1</v>
      </c>
      <c r="D34" s="41">
        <v>60550.7</v>
      </c>
      <c r="E34" s="41"/>
      <c r="F34" s="62"/>
      <c r="G34" s="45">
        <f t="shared" si="0"/>
        <v>86907.79999999999</v>
      </c>
    </row>
    <row r="35" spans="2:7" ht="24" customHeight="1">
      <c r="B35" s="21" t="s">
        <v>51</v>
      </c>
      <c r="C35" s="81">
        <f>C36+C37+C38+C39</f>
        <v>112650</v>
      </c>
      <c r="D35" s="81">
        <f>D36+D37+D38+D39</f>
        <v>201240.44</v>
      </c>
      <c r="E35" s="81">
        <f>E36+E37+E38+E39</f>
        <v>0</v>
      </c>
      <c r="F35" s="81">
        <f>F36+F37+F38+F39</f>
        <v>0</v>
      </c>
      <c r="G35" s="82">
        <f t="shared" si="0"/>
        <v>313890.44</v>
      </c>
    </row>
    <row r="36" spans="2:7" ht="24" customHeight="1">
      <c r="B36" s="22" t="s">
        <v>3</v>
      </c>
      <c r="C36" s="35"/>
      <c r="D36" s="36"/>
      <c r="E36" s="36"/>
      <c r="F36" s="60"/>
      <c r="G36" s="64">
        <f t="shared" si="0"/>
        <v>0</v>
      </c>
    </row>
    <row r="37" spans="2:7" ht="24" customHeight="1">
      <c r="B37" s="19" t="s">
        <v>81</v>
      </c>
      <c r="C37" s="37"/>
      <c r="D37" s="38">
        <v>76490.44</v>
      </c>
      <c r="E37" s="38"/>
      <c r="F37" s="61"/>
      <c r="G37" s="39">
        <f t="shared" si="0"/>
        <v>76490.44</v>
      </c>
    </row>
    <row r="38" spans="2:7" ht="24" customHeight="1">
      <c r="B38" s="19" t="s">
        <v>4</v>
      </c>
      <c r="C38" s="37">
        <v>112650</v>
      </c>
      <c r="D38" s="38">
        <v>124750</v>
      </c>
      <c r="E38" s="38"/>
      <c r="F38" s="61"/>
      <c r="G38" s="39">
        <f t="shared" si="0"/>
        <v>237400</v>
      </c>
    </row>
    <row r="39" spans="2:7" ht="24" customHeight="1">
      <c r="B39" s="20" t="s">
        <v>62</v>
      </c>
      <c r="C39" s="40"/>
      <c r="D39" s="41"/>
      <c r="E39" s="41"/>
      <c r="F39" s="62"/>
      <c r="G39" s="45">
        <f t="shared" si="0"/>
        <v>0</v>
      </c>
    </row>
    <row r="40" spans="2:7" ht="24" customHeight="1">
      <c r="B40" s="21" t="s">
        <v>52</v>
      </c>
      <c r="C40" s="86">
        <f>C41+C42</f>
        <v>0</v>
      </c>
      <c r="D40" s="87"/>
      <c r="E40" s="87"/>
      <c r="F40" s="88"/>
      <c r="G40" s="89">
        <f t="shared" si="0"/>
        <v>0</v>
      </c>
    </row>
    <row r="41" spans="2:7" ht="24" customHeight="1">
      <c r="B41" s="22" t="s">
        <v>5</v>
      </c>
      <c r="C41" s="35"/>
      <c r="D41" s="36"/>
      <c r="E41" s="36"/>
      <c r="F41" s="60"/>
      <c r="G41" s="64">
        <f t="shared" si="0"/>
        <v>0</v>
      </c>
    </row>
    <row r="42" spans="2:7" ht="24" customHeight="1">
      <c r="B42" s="20" t="s">
        <v>6</v>
      </c>
      <c r="C42" s="40"/>
      <c r="D42" s="41"/>
      <c r="E42" s="41"/>
      <c r="F42" s="62"/>
      <c r="G42" s="45">
        <f t="shared" si="0"/>
        <v>0</v>
      </c>
    </row>
    <row r="43" spans="2:7" ht="24" customHeight="1">
      <c r="B43" s="21" t="s">
        <v>53</v>
      </c>
      <c r="C43" s="81">
        <f>C44+C45+C46</f>
        <v>9840</v>
      </c>
      <c r="D43" s="81">
        <f>D44+D45+D46</f>
        <v>17350</v>
      </c>
      <c r="E43" s="81">
        <f>E44+E45+E46</f>
        <v>0</v>
      </c>
      <c r="F43" s="81">
        <f>F44+F45+F46</f>
        <v>0</v>
      </c>
      <c r="G43" s="82">
        <f t="shared" si="0"/>
        <v>27190</v>
      </c>
    </row>
    <row r="44" spans="2:7" ht="22.5" customHeight="1">
      <c r="B44" s="22" t="s">
        <v>7</v>
      </c>
      <c r="C44" s="35"/>
      <c r="D44" s="36"/>
      <c r="E44" s="36"/>
      <c r="F44" s="60"/>
      <c r="G44" s="64">
        <f t="shared" si="0"/>
        <v>0</v>
      </c>
    </row>
    <row r="45" spans="2:7" ht="24" customHeight="1" hidden="1">
      <c r="B45" s="19" t="s">
        <v>78</v>
      </c>
      <c r="C45" s="37">
        <v>0</v>
      </c>
      <c r="D45" s="38"/>
      <c r="E45" s="38"/>
      <c r="F45" s="61"/>
      <c r="G45" s="39">
        <f t="shared" si="0"/>
        <v>0</v>
      </c>
    </row>
    <row r="46" spans="2:7" ht="24" customHeight="1">
      <c r="B46" s="20" t="s">
        <v>105</v>
      </c>
      <c r="C46" s="40">
        <v>9840</v>
      </c>
      <c r="D46" s="41">
        <v>17350</v>
      </c>
      <c r="E46" s="41"/>
      <c r="F46" s="62"/>
      <c r="G46" s="45">
        <f t="shared" si="0"/>
        <v>27190</v>
      </c>
    </row>
    <row r="47" spans="2:7" ht="24" customHeight="1">
      <c r="B47" s="21" t="s">
        <v>54</v>
      </c>
      <c r="C47" s="81">
        <f>C48+C49</f>
        <v>0</v>
      </c>
      <c r="D47" s="81">
        <f>D48+D49</f>
        <v>0</v>
      </c>
      <c r="E47" s="81">
        <f>E48+E49</f>
        <v>0</v>
      </c>
      <c r="F47" s="81">
        <f>F48+F49</f>
        <v>0</v>
      </c>
      <c r="G47" s="89">
        <f t="shared" si="0"/>
        <v>0</v>
      </c>
    </row>
    <row r="48" spans="2:7" ht="24" customHeight="1">
      <c r="B48" s="22" t="s">
        <v>8</v>
      </c>
      <c r="C48" s="35"/>
      <c r="D48" s="36"/>
      <c r="E48" s="36"/>
      <c r="F48" s="60"/>
      <c r="G48" s="64">
        <f t="shared" si="0"/>
        <v>0</v>
      </c>
    </row>
    <row r="49" spans="2:7" ht="24" customHeight="1">
      <c r="B49" s="65" t="s">
        <v>9</v>
      </c>
      <c r="C49" s="43"/>
      <c r="D49" s="44"/>
      <c r="E49" s="44"/>
      <c r="F49" s="63"/>
      <c r="G49" s="45">
        <f t="shared" si="0"/>
        <v>0</v>
      </c>
    </row>
    <row r="50" spans="2:7" ht="24" customHeight="1">
      <c r="B50" s="21" t="s">
        <v>57</v>
      </c>
      <c r="C50" s="81">
        <f>C51+C52+C53+C54+C55+C56+C57</f>
        <v>1227350.33</v>
      </c>
      <c r="D50" s="81">
        <f>D51+D52+D53+D54+D55+D56+D57</f>
        <v>2451649.7300000004</v>
      </c>
      <c r="E50" s="81">
        <f>E51+E52+E53+E54+E55+E56+E57</f>
        <v>0</v>
      </c>
      <c r="F50" s="81">
        <f>F51+F52+F53+F54+F55+F56+F57</f>
        <v>0</v>
      </c>
      <c r="G50" s="82">
        <f t="shared" si="0"/>
        <v>3679000.0600000005</v>
      </c>
    </row>
    <row r="51" spans="2:7" ht="24" customHeight="1">
      <c r="B51" s="12" t="s">
        <v>36</v>
      </c>
      <c r="C51" s="35">
        <v>416596.49</v>
      </c>
      <c r="D51" s="36">
        <v>1038102.99</v>
      </c>
      <c r="E51" s="36"/>
      <c r="F51" s="60"/>
      <c r="G51" s="64">
        <f t="shared" si="0"/>
        <v>1454699.48</v>
      </c>
    </row>
    <row r="52" spans="2:7" ht="24" customHeight="1">
      <c r="B52" s="6" t="s">
        <v>10</v>
      </c>
      <c r="C52" s="35">
        <v>40325.42</v>
      </c>
      <c r="D52" s="36">
        <v>56168.23</v>
      </c>
      <c r="E52" s="36"/>
      <c r="F52" s="60"/>
      <c r="G52" s="39">
        <f t="shared" si="0"/>
        <v>96493.65</v>
      </c>
    </row>
    <row r="53" spans="2:7" ht="24" customHeight="1">
      <c r="B53" s="6" t="s">
        <v>11</v>
      </c>
      <c r="C53" s="35">
        <v>526051.88</v>
      </c>
      <c r="D53" s="36">
        <v>1162620.02</v>
      </c>
      <c r="E53" s="36"/>
      <c r="F53" s="60"/>
      <c r="G53" s="39">
        <f t="shared" si="0"/>
        <v>1688671.9</v>
      </c>
    </row>
    <row r="54" spans="2:7" ht="24" customHeight="1">
      <c r="B54" s="6" t="s">
        <v>12</v>
      </c>
      <c r="C54" s="35"/>
      <c r="D54" s="36"/>
      <c r="E54" s="36"/>
      <c r="F54" s="60"/>
      <c r="G54" s="39">
        <f t="shared" si="0"/>
        <v>0</v>
      </c>
    </row>
    <row r="55" spans="2:7" ht="24" customHeight="1">
      <c r="B55" s="13" t="s">
        <v>13</v>
      </c>
      <c r="C55" s="35">
        <v>140290.54</v>
      </c>
      <c r="D55" s="36">
        <v>105694.49</v>
      </c>
      <c r="E55" s="36"/>
      <c r="F55" s="60"/>
      <c r="G55" s="39">
        <f t="shared" si="0"/>
        <v>245985.03000000003</v>
      </c>
    </row>
    <row r="56" spans="2:7" ht="24" customHeight="1">
      <c r="B56" s="6" t="s">
        <v>14</v>
      </c>
      <c r="C56" s="35">
        <v>104086</v>
      </c>
      <c r="D56" s="36">
        <v>89064</v>
      </c>
      <c r="E56" s="36"/>
      <c r="F56" s="60"/>
      <c r="G56" s="39">
        <f t="shared" si="0"/>
        <v>193150</v>
      </c>
    </row>
    <row r="57" spans="2:7" ht="24" customHeight="1">
      <c r="B57" s="23" t="s">
        <v>37</v>
      </c>
      <c r="C57" s="40"/>
      <c r="D57" s="41"/>
      <c r="E57" s="41"/>
      <c r="F57" s="41"/>
      <c r="G57" s="42">
        <f t="shared" si="0"/>
        <v>0</v>
      </c>
    </row>
    <row r="58" spans="2:7" ht="24" customHeight="1">
      <c r="B58" s="11" t="s">
        <v>58</v>
      </c>
      <c r="C58" s="81">
        <f>C59+C60+C61+C62</f>
        <v>4514697.22</v>
      </c>
      <c r="D58" s="81">
        <f>D59+D60+D61+D62</f>
        <v>2938969.2</v>
      </c>
      <c r="E58" s="81">
        <f>E59+E60+E61+E62</f>
        <v>0</v>
      </c>
      <c r="F58" s="81">
        <f>F59+F60+F61+F62</f>
        <v>0</v>
      </c>
      <c r="G58" s="82">
        <f t="shared" si="0"/>
        <v>7453666.42</v>
      </c>
    </row>
    <row r="59" spans="2:7" ht="24" customHeight="1">
      <c r="B59" s="24" t="s">
        <v>64</v>
      </c>
      <c r="C59" s="35"/>
      <c r="D59" s="36"/>
      <c r="E59" s="36"/>
      <c r="F59" s="60"/>
      <c r="G59" s="64">
        <f t="shared" si="0"/>
        <v>0</v>
      </c>
    </row>
    <row r="60" spans="2:7" ht="24" customHeight="1">
      <c r="B60" s="6" t="s">
        <v>65</v>
      </c>
      <c r="C60" s="35">
        <v>4485297.33</v>
      </c>
      <c r="D60" s="36">
        <v>2911480.24</v>
      </c>
      <c r="E60" s="36"/>
      <c r="F60" s="60"/>
      <c r="G60" s="39">
        <f t="shared" si="0"/>
        <v>7396777.57</v>
      </c>
    </row>
    <row r="61" spans="2:7" ht="24" customHeight="1">
      <c r="B61" s="6" t="s">
        <v>38</v>
      </c>
      <c r="C61" s="35">
        <v>17140.63</v>
      </c>
      <c r="D61" s="36">
        <v>15409.03</v>
      </c>
      <c r="E61" s="36"/>
      <c r="F61" s="60"/>
      <c r="G61" s="39">
        <f t="shared" si="0"/>
        <v>32549.660000000003</v>
      </c>
    </row>
    <row r="62" spans="2:7" ht="24" customHeight="1">
      <c r="B62" s="23" t="s">
        <v>55</v>
      </c>
      <c r="C62" s="32">
        <v>12259.26</v>
      </c>
      <c r="D62" s="33">
        <v>12079.93</v>
      </c>
      <c r="E62" s="33"/>
      <c r="F62" s="34"/>
      <c r="G62" s="45">
        <f t="shared" si="0"/>
        <v>24339.190000000002</v>
      </c>
    </row>
    <row r="63" spans="2:7" ht="24" customHeight="1">
      <c r="B63" s="11" t="s">
        <v>39</v>
      </c>
      <c r="C63" s="81">
        <f>C64+C65</f>
        <v>6989385</v>
      </c>
      <c r="D63" s="81">
        <f>D64+D65</f>
        <v>3214194</v>
      </c>
      <c r="E63" s="81">
        <f>E64+E65</f>
        <v>0</v>
      </c>
      <c r="F63" s="81">
        <f>F64+F65</f>
        <v>0</v>
      </c>
      <c r="G63" s="82">
        <f t="shared" si="0"/>
        <v>10203579</v>
      </c>
    </row>
    <row r="64" spans="2:7" ht="24" customHeight="1">
      <c r="B64" s="12" t="s">
        <v>40</v>
      </c>
      <c r="C64" s="35">
        <v>6989385</v>
      </c>
      <c r="D64" s="36">
        <v>3214194</v>
      </c>
      <c r="E64" s="36"/>
      <c r="F64" s="60"/>
      <c r="G64" s="64">
        <f t="shared" si="0"/>
        <v>10203579</v>
      </c>
    </row>
    <row r="65" spans="2:7" ht="24" customHeight="1">
      <c r="B65" s="23" t="s">
        <v>115</v>
      </c>
      <c r="C65" s="32"/>
      <c r="D65" s="33"/>
      <c r="E65" s="33"/>
      <c r="F65" s="34"/>
      <c r="G65" s="42">
        <f t="shared" si="0"/>
        <v>0</v>
      </c>
    </row>
    <row r="66" spans="2:7" ht="24" customHeight="1">
      <c r="B66" s="73" t="s">
        <v>41</v>
      </c>
      <c r="C66" s="90">
        <f>C6+C50+C58+C63</f>
        <v>13006222.65</v>
      </c>
      <c r="D66" s="90">
        <f>D6+D50+D58+D63</f>
        <v>9377978.08</v>
      </c>
      <c r="E66" s="90">
        <f>E6+E50+E58+E63</f>
        <v>0</v>
      </c>
      <c r="F66" s="90">
        <f>F6+F50+F58+F63</f>
        <v>0</v>
      </c>
      <c r="G66" s="90">
        <f>G6+G50+G58+G63</f>
        <v>22384200.73</v>
      </c>
    </row>
    <row r="67" spans="2:7" ht="24" customHeight="1">
      <c r="B67" s="100"/>
      <c r="C67" s="101"/>
      <c r="D67" s="101"/>
      <c r="E67" s="101"/>
      <c r="F67" s="101"/>
      <c r="G67" s="101"/>
    </row>
    <row r="68" spans="2:7" ht="24" customHeight="1">
      <c r="B68" s="25" t="s">
        <v>42</v>
      </c>
      <c r="C68" s="35"/>
      <c r="D68" s="36"/>
      <c r="E68" s="36"/>
      <c r="F68" s="60"/>
      <c r="G68" s="93">
        <f t="shared" si="0"/>
        <v>0</v>
      </c>
    </row>
    <row r="69" spans="2:7" ht="24" customHeight="1">
      <c r="B69" s="7" t="s">
        <v>15</v>
      </c>
      <c r="C69" s="94"/>
      <c r="D69" s="95"/>
      <c r="E69" s="95"/>
      <c r="F69" s="96"/>
      <c r="G69" s="97">
        <f t="shared" si="0"/>
        <v>0</v>
      </c>
    </row>
    <row r="70" spans="2:7" ht="24" customHeight="1">
      <c r="B70" s="19" t="s">
        <v>59</v>
      </c>
      <c r="C70" s="35"/>
      <c r="D70" s="36"/>
      <c r="E70" s="36"/>
      <c r="F70" s="60"/>
      <c r="G70" s="39">
        <f>SUM(C70:F70)</f>
        <v>0</v>
      </c>
    </row>
    <row r="71" spans="2:7" ht="24" customHeight="1">
      <c r="B71" s="19" t="s">
        <v>60</v>
      </c>
      <c r="C71" s="35"/>
      <c r="D71" s="36"/>
      <c r="E71" s="36"/>
      <c r="F71" s="60"/>
      <c r="G71" s="39">
        <f>SUM(C71:F71)</f>
        <v>0</v>
      </c>
    </row>
    <row r="72" spans="2:7" ht="24" customHeight="1">
      <c r="B72" s="30" t="s">
        <v>16</v>
      </c>
      <c r="C72" s="32"/>
      <c r="D72" s="33"/>
      <c r="E72" s="33"/>
      <c r="F72" s="34"/>
      <c r="G72" s="45">
        <f>SUM(C72:F72)</f>
        <v>0</v>
      </c>
    </row>
    <row r="73" spans="2:7" ht="24" customHeight="1" thickBot="1">
      <c r="B73" s="31" t="s">
        <v>56</v>
      </c>
      <c r="C73" s="98">
        <f>C6+C50+C58+C63</f>
        <v>13006222.65</v>
      </c>
      <c r="D73" s="98">
        <f>D6+D50+D58+D63</f>
        <v>9377978.08</v>
      </c>
      <c r="E73" s="98">
        <f>E6+E50+E58+E63</f>
        <v>0</v>
      </c>
      <c r="F73" s="98">
        <f>F6+F50+F58+F63</f>
        <v>0</v>
      </c>
      <c r="G73" s="99">
        <f>SUM(C73:F73)</f>
        <v>22384200.73</v>
      </c>
    </row>
    <row r="74" spans="2:7" ht="24" customHeight="1" thickTop="1">
      <c r="B74" s="111" t="s">
        <v>108</v>
      </c>
      <c r="C74" s="2"/>
      <c r="D74" s="3"/>
      <c r="E74" s="3"/>
      <c r="F74" s="58"/>
      <c r="G74" s="115" t="s">
        <v>98</v>
      </c>
    </row>
    <row r="75" spans="2:7" ht="24" customHeight="1" thickBot="1">
      <c r="B75" s="112"/>
      <c r="C75" s="4" t="s">
        <v>82</v>
      </c>
      <c r="D75" s="5" t="s">
        <v>83</v>
      </c>
      <c r="E75" s="5" t="s">
        <v>84</v>
      </c>
      <c r="F75" s="59" t="s">
        <v>85</v>
      </c>
      <c r="G75" s="116"/>
    </row>
    <row r="76" spans="2:7" ht="24" customHeight="1">
      <c r="B76" s="10" t="s">
        <v>17</v>
      </c>
      <c r="C76" s="74"/>
      <c r="D76" s="75"/>
      <c r="E76" s="75"/>
      <c r="F76" s="76"/>
      <c r="G76" s="77"/>
    </row>
    <row r="77" spans="2:7" ht="24" customHeight="1">
      <c r="B77" s="78" t="s">
        <v>18</v>
      </c>
      <c r="C77" s="79">
        <f>C78+C79+C80+C81+C82+C83</f>
        <v>3389322.88</v>
      </c>
      <c r="D77" s="79">
        <f>D78+D79+D80+D81+D82+D83</f>
        <v>2294963</v>
      </c>
      <c r="E77" s="79">
        <f>E78+E79+E80+E81+E82+E83</f>
        <v>0</v>
      </c>
      <c r="F77" s="79">
        <f>F78+F79+F80+F81+F82+F83</f>
        <v>0</v>
      </c>
      <c r="G77" s="79">
        <f>G78+G79+G80+G81+G82+G83</f>
        <v>5684285.88</v>
      </c>
    </row>
    <row r="78" spans="2:7" ht="24" customHeight="1">
      <c r="B78" s="12" t="s">
        <v>43</v>
      </c>
      <c r="C78" s="46"/>
      <c r="D78" s="47"/>
      <c r="E78" s="47"/>
      <c r="F78" s="55"/>
      <c r="G78" s="51">
        <f>SUM(C78:F78)</f>
        <v>0</v>
      </c>
    </row>
    <row r="79" spans="2:7" ht="24" customHeight="1">
      <c r="B79" s="6" t="s">
        <v>63</v>
      </c>
      <c r="C79" s="49"/>
      <c r="D79" s="50"/>
      <c r="E79" s="50"/>
      <c r="F79" s="56"/>
      <c r="G79" s="51">
        <f>SUM(C79:F79)</f>
        <v>0</v>
      </c>
    </row>
    <row r="80" spans="2:7" ht="24" customHeight="1">
      <c r="B80" s="6" t="s">
        <v>19</v>
      </c>
      <c r="C80" s="49">
        <v>832093.58</v>
      </c>
      <c r="D80" s="50"/>
      <c r="E80" s="50"/>
      <c r="F80" s="56"/>
      <c r="G80" s="51">
        <f>SUM(C80:F80)</f>
        <v>832093.58</v>
      </c>
    </row>
    <row r="81" spans="2:7" ht="24" customHeight="1">
      <c r="B81" s="6" t="s">
        <v>20</v>
      </c>
      <c r="C81" s="49"/>
      <c r="D81" s="50"/>
      <c r="E81" s="50"/>
      <c r="F81" s="56"/>
      <c r="G81" s="51">
        <f aca="true" t="shared" si="1" ref="G81:G111">SUM(C81:F81)</f>
        <v>0</v>
      </c>
    </row>
    <row r="82" spans="2:7" ht="24" customHeight="1">
      <c r="B82" s="6" t="s">
        <v>21</v>
      </c>
      <c r="C82" s="49">
        <v>265852.3</v>
      </c>
      <c r="D82" s="50"/>
      <c r="E82" s="50"/>
      <c r="F82" s="56"/>
      <c r="G82" s="51">
        <f t="shared" si="1"/>
        <v>265852.3</v>
      </c>
    </row>
    <row r="83" spans="2:7" ht="24" customHeight="1">
      <c r="B83" s="23" t="s">
        <v>22</v>
      </c>
      <c r="C83" s="52">
        <v>2291377</v>
      </c>
      <c r="D83" s="53">
        <v>2294963</v>
      </c>
      <c r="E83" s="53"/>
      <c r="F83" s="57"/>
      <c r="G83" s="54">
        <f t="shared" si="1"/>
        <v>4586340</v>
      </c>
    </row>
    <row r="84" spans="2:7" ht="24" customHeight="1">
      <c r="B84" s="11" t="s">
        <v>23</v>
      </c>
      <c r="C84" s="79">
        <f>C85+C86+C87+C88+C89+C90+C91+C92+C93+C94</f>
        <v>5906275.489999999</v>
      </c>
      <c r="D84" s="79">
        <f>D85+D86+D87+D88+D89+D90+D91+D92+D93+D94</f>
        <v>6308449.69</v>
      </c>
      <c r="E84" s="79">
        <f>E85+E86+E87+E88+E89+E90+E91+E92+E93+E94</f>
        <v>0</v>
      </c>
      <c r="F84" s="79">
        <f>F85+F86+F87+F88+F89+F90+F91+F92+F93+F94</f>
        <v>0</v>
      </c>
      <c r="G84" s="79">
        <f>G85+G86+G87+G88+G89+G90+G91+G92+G93+G94</f>
        <v>12214725.18</v>
      </c>
    </row>
    <row r="85" spans="2:7" ht="24" customHeight="1">
      <c r="B85" s="12" t="s">
        <v>87</v>
      </c>
      <c r="C85" s="46">
        <v>712080</v>
      </c>
      <c r="D85" s="47">
        <v>712080</v>
      </c>
      <c r="E85" s="47"/>
      <c r="F85" s="55"/>
      <c r="G85" s="48">
        <f t="shared" si="1"/>
        <v>1424160</v>
      </c>
    </row>
    <row r="86" spans="2:7" ht="24" customHeight="1">
      <c r="B86" s="6" t="s">
        <v>86</v>
      </c>
      <c r="C86" s="49">
        <v>2241080</v>
      </c>
      <c r="D86" s="50">
        <v>2295810</v>
      </c>
      <c r="E86" s="50"/>
      <c r="F86" s="56"/>
      <c r="G86" s="51">
        <f t="shared" si="1"/>
        <v>4536890</v>
      </c>
    </row>
    <row r="87" spans="2:7" ht="24" customHeight="1">
      <c r="B87" s="6" t="s">
        <v>88</v>
      </c>
      <c r="C87" s="49">
        <v>219030</v>
      </c>
      <c r="D87" s="50">
        <v>219030</v>
      </c>
      <c r="E87" s="50"/>
      <c r="F87" s="56"/>
      <c r="G87" s="51">
        <f t="shared" si="1"/>
        <v>438060</v>
      </c>
    </row>
    <row r="88" spans="2:8" ht="24" customHeight="1">
      <c r="B88" s="6" t="s">
        <v>89</v>
      </c>
      <c r="C88" s="49">
        <v>544065</v>
      </c>
      <c r="D88" s="50">
        <v>516645.64</v>
      </c>
      <c r="E88" s="50"/>
      <c r="F88" s="56"/>
      <c r="G88" s="51">
        <f t="shared" si="1"/>
        <v>1060710.6400000001</v>
      </c>
      <c r="H88" s="109" t="s">
        <v>111</v>
      </c>
    </row>
    <row r="89" spans="2:7" ht="24" customHeight="1">
      <c r="B89" s="6" t="s">
        <v>90</v>
      </c>
      <c r="C89" s="49">
        <v>45200</v>
      </c>
      <c r="D89" s="50">
        <v>38600</v>
      </c>
      <c r="E89" s="50"/>
      <c r="F89" s="56"/>
      <c r="G89" s="51">
        <f t="shared" si="1"/>
        <v>83800</v>
      </c>
    </row>
    <row r="90" spans="2:7" ht="24" customHeight="1">
      <c r="B90" s="6" t="s">
        <v>91</v>
      </c>
      <c r="C90" s="49">
        <v>1043576.47</v>
      </c>
      <c r="D90" s="50">
        <v>1174684.91</v>
      </c>
      <c r="E90" s="50"/>
      <c r="F90" s="56"/>
      <c r="G90" s="51">
        <f t="shared" si="1"/>
        <v>2218261.38</v>
      </c>
    </row>
    <row r="91" spans="2:7" ht="24" customHeight="1">
      <c r="B91" s="6" t="s">
        <v>92</v>
      </c>
      <c r="C91" s="49">
        <v>364276.81</v>
      </c>
      <c r="D91" s="50">
        <v>565140.91</v>
      </c>
      <c r="E91" s="50"/>
      <c r="F91" s="56"/>
      <c r="G91" s="51">
        <f t="shared" si="1"/>
        <v>929417.72</v>
      </c>
    </row>
    <row r="92" spans="2:7" ht="24" customHeight="1">
      <c r="B92" s="6" t="s">
        <v>93</v>
      </c>
      <c r="C92" s="49">
        <v>245567.21</v>
      </c>
      <c r="D92" s="50">
        <v>239683.23</v>
      </c>
      <c r="E92" s="50"/>
      <c r="F92" s="56"/>
      <c r="G92" s="51">
        <f t="shared" si="1"/>
        <v>485250.44</v>
      </c>
    </row>
    <row r="93" spans="2:7" ht="24" customHeight="1">
      <c r="B93" s="6" t="s">
        <v>94</v>
      </c>
      <c r="C93" s="49">
        <v>491400</v>
      </c>
      <c r="D93" s="50">
        <v>546775</v>
      </c>
      <c r="E93" s="50"/>
      <c r="F93" s="56"/>
      <c r="G93" s="51">
        <f t="shared" si="1"/>
        <v>1038175</v>
      </c>
    </row>
    <row r="94" spans="2:7" ht="24" customHeight="1">
      <c r="B94" s="23" t="s">
        <v>95</v>
      </c>
      <c r="C94" s="52"/>
      <c r="D94" s="53"/>
      <c r="E94" s="53"/>
      <c r="F94" s="57"/>
      <c r="G94" s="54">
        <f t="shared" si="1"/>
        <v>0</v>
      </c>
    </row>
    <row r="95" spans="2:7" ht="24" customHeight="1">
      <c r="B95" s="21" t="s">
        <v>24</v>
      </c>
      <c r="C95" s="79">
        <f>C96+C97+C98</f>
        <v>31900</v>
      </c>
      <c r="D95" s="79">
        <f>D96+D97+D98</f>
        <v>620500</v>
      </c>
      <c r="E95" s="79">
        <f>E96+E97+E98</f>
        <v>0</v>
      </c>
      <c r="F95" s="79">
        <f>F96+F97+F98</f>
        <v>0</v>
      </c>
      <c r="G95" s="79">
        <f>G96+G97+G98</f>
        <v>652400</v>
      </c>
    </row>
    <row r="96" spans="2:7" ht="24" customHeight="1">
      <c r="B96" s="12" t="s">
        <v>25</v>
      </c>
      <c r="C96" s="46">
        <v>31900</v>
      </c>
      <c r="D96" s="47">
        <v>620500</v>
      </c>
      <c r="E96" s="47"/>
      <c r="F96" s="55"/>
      <c r="G96" s="48">
        <f t="shared" si="1"/>
        <v>652400</v>
      </c>
    </row>
    <row r="97" spans="2:7" ht="24" customHeight="1">
      <c r="B97" s="6" t="s">
        <v>26</v>
      </c>
      <c r="C97" s="49"/>
      <c r="D97" s="50"/>
      <c r="E97" s="50"/>
      <c r="F97" s="56"/>
      <c r="G97" s="51">
        <f t="shared" si="1"/>
        <v>0</v>
      </c>
    </row>
    <row r="98" spans="2:7" ht="24" customHeight="1">
      <c r="B98" s="23" t="s">
        <v>27</v>
      </c>
      <c r="C98" s="52"/>
      <c r="D98" s="53"/>
      <c r="E98" s="53"/>
      <c r="F98" s="57"/>
      <c r="G98" s="54">
        <f t="shared" si="1"/>
        <v>0</v>
      </c>
    </row>
    <row r="99" spans="2:7" ht="24" customHeight="1">
      <c r="B99" s="102" t="s">
        <v>112</v>
      </c>
      <c r="C99" s="103">
        <f>C77+C84+C95</f>
        <v>9327498.37</v>
      </c>
      <c r="D99" s="103">
        <f>D77+D84+D95</f>
        <v>9223912.690000001</v>
      </c>
      <c r="E99" s="103">
        <f>E77+E84+E95</f>
        <v>0</v>
      </c>
      <c r="F99" s="103">
        <f>F77+F84+F95</f>
        <v>0</v>
      </c>
      <c r="G99" s="103">
        <f>G77+G84+G95</f>
        <v>18551411.06</v>
      </c>
    </row>
    <row r="100" spans="2:7" ht="24" customHeight="1">
      <c r="B100" s="21" t="s">
        <v>28</v>
      </c>
      <c r="C100" s="79">
        <f>C101+C102</f>
        <v>0</v>
      </c>
      <c r="D100" s="79">
        <f>D101+D102</f>
        <v>0</v>
      </c>
      <c r="E100" s="79">
        <f>E101+E102</f>
        <v>0</v>
      </c>
      <c r="F100" s="79">
        <f>F101+F102+F106</f>
        <v>0</v>
      </c>
      <c r="G100" s="79">
        <f>G101+G102+G106</f>
        <v>0</v>
      </c>
    </row>
    <row r="101" spans="2:7" ht="24" customHeight="1">
      <c r="B101" s="12" t="s">
        <v>29</v>
      </c>
      <c r="C101" s="46"/>
      <c r="D101" s="47"/>
      <c r="E101" s="47"/>
      <c r="F101" s="55"/>
      <c r="G101" s="48">
        <f>SUM(C101:F101)</f>
        <v>0</v>
      </c>
    </row>
    <row r="102" spans="2:7" ht="24" customHeight="1">
      <c r="B102" s="23" t="s">
        <v>96</v>
      </c>
      <c r="C102" s="52"/>
      <c r="D102" s="53"/>
      <c r="E102" s="53"/>
      <c r="F102" s="57"/>
      <c r="G102" s="54">
        <f t="shared" si="1"/>
        <v>0</v>
      </c>
    </row>
    <row r="103" spans="2:7" ht="24" customHeight="1">
      <c r="B103" s="78" t="s">
        <v>30</v>
      </c>
      <c r="C103" s="91">
        <f>C104+C105</f>
        <v>0</v>
      </c>
      <c r="D103" s="79">
        <f>D104+D105+D106</f>
        <v>0</v>
      </c>
      <c r="E103" s="79">
        <f>E104+E105+E106</f>
        <v>0</v>
      </c>
      <c r="F103" s="79">
        <f>F104+F105</f>
        <v>0</v>
      </c>
      <c r="G103" s="79">
        <f>G104+G105</f>
        <v>0</v>
      </c>
    </row>
    <row r="104" spans="2:7" ht="24" customHeight="1">
      <c r="B104" s="80" t="s">
        <v>44</v>
      </c>
      <c r="C104" s="46"/>
      <c r="D104" s="47"/>
      <c r="E104" s="47"/>
      <c r="F104" s="55"/>
      <c r="G104" s="48">
        <f t="shared" si="1"/>
        <v>0</v>
      </c>
    </row>
    <row r="105" spans="2:7" ht="24" customHeight="1">
      <c r="B105" s="8" t="s">
        <v>61</v>
      </c>
      <c r="C105" s="49"/>
      <c r="D105" s="50"/>
      <c r="E105" s="50"/>
      <c r="F105" s="56"/>
      <c r="G105" s="51">
        <f t="shared" si="1"/>
        <v>0</v>
      </c>
    </row>
    <row r="106" spans="2:7" ht="24" customHeight="1">
      <c r="B106" s="104" t="s">
        <v>110</v>
      </c>
      <c r="C106" s="105"/>
      <c r="D106" s="106"/>
      <c r="E106" s="106"/>
      <c r="F106" s="107"/>
      <c r="G106" s="108">
        <f t="shared" si="1"/>
        <v>0</v>
      </c>
    </row>
    <row r="107" spans="2:7" ht="24" customHeight="1">
      <c r="B107" s="21" t="s">
        <v>31</v>
      </c>
      <c r="C107" s="91">
        <f>C108+C109+C110+C111</f>
        <v>3010281.8</v>
      </c>
      <c r="D107" s="79">
        <f>D108+D109+D110+D111</f>
        <v>0</v>
      </c>
      <c r="E107" s="79">
        <f>E108+E109+E110+E111</f>
        <v>0</v>
      </c>
      <c r="F107" s="79">
        <f>F108+F109+F110+F111</f>
        <v>0</v>
      </c>
      <c r="G107" s="79">
        <f>G108+G109+G110+G111</f>
        <v>3010281.8</v>
      </c>
    </row>
    <row r="108" spans="2:7" ht="24" customHeight="1">
      <c r="B108" s="12" t="s">
        <v>32</v>
      </c>
      <c r="C108" s="46"/>
      <c r="D108" s="47"/>
      <c r="E108" s="47"/>
      <c r="F108" s="55"/>
      <c r="G108" s="48">
        <f t="shared" si="1"/>
        <v>0</v>
      </c>
    </row>
    <row r="109" spans="2:7" ht="24" customHeight="1">
      <c r="B109" s="6" t="s">
        <v>33</v>
      </c>
      <c r="C109" s="49">
        <f>59000+97200+127821.8+758898+151662</f>
        <v>1194581.8</v>
      </c>
      <c r="D109" s="50"/>
      <c r="E109" s="50"/>
      <c r="F109" s="56"/>
      <c r="G109" s="51">
        <f t="shared" si="1"/>
        <v>1194581.8</v>
      </c>
    </row>
    <row r="110" spans="2:7" ht="24" customHeight="1">
      <c r="B110" s="6" t="s">
        <v>34</v>
      </c>
      <c r="C110" s="49">
        <f>196500+148500+499000+239000+194000+20000+21900+10000+7500+21900+80400+349000+28000</f>
        <v>1815700</v>
      </c>
      <c r="D110" s="50"/>
      <c r="E110" s="50"/>
      <c r="F110" s="56"/>
      <c r="G110" s="51">
        <f t="shared" si="1"/>
        <v>1815700</v>
      </c>
    </row>
    <row r="111" spans="2:7" ht="24" customHeight="1">
      <c r="B111" s="23" t="s">
        <v>35</v>
      </c>
      <c r="C111" s="52"/>
      <c r="D111" s="53"/>
      <c r="E111" s="53"/>
      <c r="F111" s="57"/>
      <c r="G111" s="54">
        <f t="shared" si="1"/>
        <v>0</v>
      </c>
    </row>
    <row r="112" spans="2:7" ht="24" customHeight="1">
      <c r="B112" s="102" t="s">
        <v>113</v>
      </c>
      <c r="C112" s="103">
        <f>C100+C103+C107</f>
        <v>3010281.8</v>
      </c>
      <c r="D112" s="103">
        <f>D100+D103+D107</f>
        <v>0</v>
      </c>
      <c r="E112" s="103">
        <f>E100+E103+E107</f>
        <v>0</v>
      </c>
      <c r="F112" s="103">
        <f>F100+F103+F107</f>
        <v>0</v>
      </c>
      <c r="G112" s="103">
        <f>G100+G103+G107</f>
        <v>3010281.8</v>
      </c>
    </row>
    <row r="113" spans="2:7" ht="29.25" customHeight="1" thickBot="1">
      <c r="B113" s="29" t="s">
        <v>114</v>
      </c>
      <c r="C113" s="92">
        <f>C99+C112+C106</f>
        <v>12337780.169999998</v>
      </c>
      <c r="D113" s="92">
        <f>D77+D84+D95+D100+D107</f>
        <v>9223912.690000001</v>
      </c>
      <c r="E113" s="92">
        <f>E77+E84+E95+E100+E107</f>
        <v>0</v>
      </c>
      <c r="F113" s="92">
        <f>F77+F84+F95+F100+F107+F103</f>
        <v>0</v>
      </c>
      <c r="G113" s="92">
        <f>G77+G84+G95+G100+G107+G103</f>
        <v>21561692.86</v>
      </c>
    </row>
    <row r="114" spans="2:7" ht="24" customHeight="1" thickTop="1">
      <c r="B114" s="72"/>
      <c r="C114" s="71"/>
      <c r="D114" s="71"/>
      <c r="E114" s="71"/>
      <c r="F114" s="71"/>
      <c r="G114" s="71"/>
    </row>
    <row r="115" spans="2:7" ht="24" customHeight="1">
      <c r="B115" s="26" t="s">
        <v>111</v>
      </c>
      <c r="C115" s="26"/>
      <c r="D115" s="26"/>
      <c r="E115" s="26"/>
      <c r="F115" s="26"/>
      <c r="G115" s="26"/>
    </row>
    <row r="116" spans="2:7" ht="24" customHeight="1">
      <c r="B116" s="110"/>
      <c r="C116" s="110"/>
      <c r="D116" s="110"/>
      <c r="E116" s="110"/>
      <c r="F116" s="9"/>
      <c r="G116" s="26"/>
    </row>
    <row r="117" spans="2:7" ht="24" customHeight="1">
      <c r="B117" s="27"/>
      <c r="C117" s="27"/>
      <c r="D117" s="27"/>
      <c r="E117" s="27"/>
      <c r="F117" s="27"/>
      <c r="G117" s="27"/>
    </row>
    <row r="118" spans="2:7" ht="24" customHeight="1">
      <c r="B118" s="28"/>
      <c r="C118" s="28"/>
      <c r="D118" s="28"/>
      <c r="E118" s="28"/>
      <c r="F118" s="28"/>
      <c r="G118" s="28"/>
    </row>
    <row r="119" spans="2:7" ht="24" customHeight="1">
      <c r="B119" s="28"/>
      <c r="C119" s="28"/>
      <c r="D119" s="28"/>
      <c r="E119" s="28"/>
      <c r="F119" s="28"/>
      <c r="G119" s="28"/>
    </row>
    <row r="120" spans="2:7" ht="24" customHeight="1">
      <c r="B120" s="28"/>
      <c r="C120" s="28"/>
      <c r="D120" s="28"/>
      <c r="E120" s="28"/>
      <c r="F120" s="28"/>
      <c r="G120" s="28"/>
    </row>
    <row r="121" spans="2:7" ht="24" customHeight="1">
      <c r="B121" s="28"/>
      <c r="C121" s="28"/>
      <c r="D121" s="28"/>
      <c r="E121" s="28"/>
      <c r="F121" s="28"/>
      <c r="G121" s="28"/>
    </row>
    <row r="122" spans="2:7" ht="24" customHeight="1">
      <c r="B122" s="28"/>
      <c r="C122" s="28"/>
      <c r="D122" s="28"/>
      <c r="E122" s="28"/>
      <c r="F122" s="28"/>
      <c r="G122" s="28"/>
    </row>
    <row r="123" spans="2:7" ht="24" customHeight="1">
      <c r="B123" s="27"/>
      <c r="C123" s="27"/>
      <c r="D123" s="27"/>
      <c r="E123" s="27"/>
      <c r="F123" s="27"/>
      <c r="G123" s="27"/>
    </row>
    <row r="124" spans="2:7" ht="24" customHeight="1">
      <c r="B124" s="27"/>
      <c r="C124" s="27"/>
      <c r="D124" s="27"/>
      <c r="E124" s="27"/>
      <c r="F124" s="27"/>
      <c r="G124" s="27"/>
    </row>
    <row r="125" spans="2:7" ht="24" customHeight="1">
      <c r="B125" s="27"/>
      <c r="C125" s="27"/>
      <c r="D125" s="27"/>
      <c r="E125" s="27"/>
      <c r="F125" s="27"/>
      <c r="G125" s="27"/>
    </row>
    <row r="126" spans="2:7" ht="24" customHeight="1">
      <c r="B126" s="27"/>
      <c r="C126" s="27"/>
      <c r="D126" s="27"/>
      <c r="E126" s="27"/>
      <c r="F126" s="27"/>
      <c r="G126" s="27"/>
    </row>
    <row r="127" spans="2:7" ht="24" customHeight="1">
      <c r="B127" s="27"/>
      <c r="C127" s="27"/>
      <c r="D127" s="27"/>
      <c r="E127" s="27"/>
      <c r="F127" s="27"/>
      <c r="G127" s="27"/>
    </row>
    <row r="128" spans="2:7" ht="24" customHeight="1">
      <c r="B128" s="27"/>
      <c r="C128" s="27"/>
      <c r="D128" s="27"/>
      <c r="E128" s="27"/>
      <c r="F128" s="27"/>
      <c r="G128" s="27"/>
    </row>
    <row r="129" spans="2:7" ht="24" customHeight="1">
      <c r="B129" s="27"/>
      <c r="C129" s="27"/>
      <c r="D129" s="27"/>
      <c r="E129" s="27"/>
      <c r="F129" s="27"/>
      <c r="G129" s="27"/>
    </row>
    <row r="130" spans="2:7" ht="24" customHeight="1">
      <c r="B130" s="27"/>
      <c r="C130" s="27"/>
      <c r="D130" s="27"/>
      <c r="E130" s="27"/>
      <c r="F130" s="27"/>
      <c r="G130" s="27"/>
    </row>
    <row r="131" spans="2:7" ht="24" customHeight="1">
      <c r="B131" s="27"/>
      <c r="C131" s="27"/>
      <c r="D131" s="27"/>
      <c r="E131" s="27"/>
      <c r="F131" s="27"/>
      <c r="G131" s="27"/>
    </row>
    <row r="132" spans="2:7" ht="24" customHeight="1">
      <c r="B132" s="27"/>
      <c r="C132" s="27"/>
      <c r="D132" s="27"/>
      <c r="E132" s="27"/>
      <c r="F132" s="27"/>
      <c r="G132" s="27"/>
    </row>
    <row r="133" spans="2:7" ht="24" customHeight="1">
      <c r="B133" s="27"/>
      <c r="C133" s="27"/>
      <c r="D133" s="27"/>
      <c r="E133" s="27"/>
      <c r="F133" s="27"/>
      <c r="G133" s="27"/>
    </row>
    <row r="134" spans="2:7" ht="24" customHeight="1">
      <c r="B134" s="27"/>
      <c r="C134" s="27"/>
      <c r="D134" s="27"/>
      <c r="E134" s="27"/>
      <c r="F134" s="27"/>
      <c r="G134" s="27"/>
    </row>
    <row r="135" spans="2:7" ht="24" customHeight="1">
      <c r="B135" s="27"/>
      <c r="C135" s="27"/>
      <c r="D135" s="27"/>
      <c r="E135" s="27"/>
      <c r="F135" s="27"/>
      <c r="G135" s="27"/>
    </row>
    <row r="136" spans="2:7" ht="24" customHeight="1">
      <c r="B136" s="27"/>
      <c r="C136" s="27"/>
      <c r="D136" s="27"/>
      <c r="E136" s="27"/>
      <c r="F136" s="27"/>
      <c r="G136" s="27"/>
    </row>
    <row r="137" spans="2:7" ht="24" customHeight="1">
      <c r="B137" s="27"/>
      <c r="C137" s="27"/>
      <c r="D137" s="27"/>
      <c r="E137" s="27"/>
      <c r="F137" s="27"/>
      <c r="G137" s="27"/>
    </row>
    <row r="138" spans="2:7" ht="24" customHeight="1">
      <c r="B138" s="27"/>
      <c r="C138" s="27"/>
      <c r="D138" s="27"/>
      <c r="E138" s="27"/>
      <c r="F138" s="27"/>
      <c r="G138" s="27"/>
    </row>
    <row r="139" spans="2:7" ht="24" customHeight="1">
      <c r="B139" s="27"/>
      <c r="C139" s="27"/>
      <c r="D139" s="27"/>
      <c r="E139" s="27"/>
      <c r="F139" s="27"/>
      <c r="G139" s="27"/>
    </row>
    <row r="140" spans="2:7" ht="24" customHeight="1">
      <c r="B140" s="27"/>
      <c r="C140" s="27"/>
      <c r="D140" s="27"/>
      <c r="E140" s="27"/>
      <c r="F140" s="27"/>
      <c r="G140" s="27"/>
    </row>
    <row r="141" spans="2:7" ht="24" customHeight="1">
      <c r="B141" s="27"/>
      <c r="C141" s="27"/>
      <c r="D141" s="27"/>
      <c r="E141" s="27"/>
      <c r="F141" s="27"/>
      <c r="G141" s="27"/>
    </row>
    <row r="142" spans="2:7" ht="24" customHeight="1">
      <c r="B142" s="27"/>
      <c r="C142" s="27"/>
      <c r="D142" s="27"/>
      <c r="E142" s="27"/>
      <c r="F142" s="27"/>
      <c r="G142" s="27"/>
    </row>
    <row r="143" spans="2:7" ht="24" customHeight="1">
      <c r="B143" s="27"/>
      <c r="C143" s="27"/>
      <c r="D143" s="27"/>
      <c r="E143" s="27"/>
      <c r="F143" s="27"/>
      <c r="G143" s="27"/>
    </row>
    <row r="144" spans="2:7" ht="24" customHeight="1">
      <c r="B144" s="27"/>
      <c r="C144" s="27"/>
      <c r="D144" s="27"/>
      <c r="E144" s="27"/>
      <c r="F144" s="27"/>
      <c r="G144" s="27"/>
    </row>
    <row r="145" spans="2:7" ht="24" customHeight="1">
      <c r="B145" s="27"/>
      <c r="C145" s="27"/>
      <c r="D145" s="27"/>
      <c r="E145" s="27"/>
      <c r="F145" s="27"/>
      <c r="G145" s="27"/>
    </row>
    <row r="146" spans="2:7" ht="24" customHeight="1">
      <c r="B146" s="27"/>
      <c r="C146" s="27"/>
      <c r="D146" s="27"/>
      <c r="E146" s="27"/>
      <c r="F146" s="27"/>
      <c r="G146" s="27"/>
    </row>
    <row r="147" spans="2:7" ht="24" customHeight="1">
      <c r="B147" s="27"/>
      <c r="C147" s="27"/>
      <c r="D147" s="27"/>
      <c r="E147" s="27"/>
      <c r="F147" s="27"/>
      <c r="G147" s="27"/>
    </row>
    <row r="148" spans="2:7" ht="24" customHeight="1">
      <c r="B148" s="27"/>
      <c r="C148" s="27"/>
      <c r="D148" s="27"/>
      <c r="E148" s="27"/>
      <c r="F148" s="27"/>
      <c r="G148" s="27"/>
    </row>
    <row r="149" spans="2:7" ht="24" customHeight="1">
      <c r="B149" s="27"/>
      <c r="C149" s="27"/>
      <c r="D149" s="27"/>
      <c r="E149" s="27"/>
      <c r="F149" s="27"/>
      <c r="G149" s="27"/>
    </row>
    <row r="150" spans="2:7" ht="24" customHeight="1">
      <c r="B150" s="27"/>
      <c r="C150" s="27"/>
      <c r="D150" s="27"/>
      <c r="E150" s="27"/>
      <c r="F150" s="27"/>
      <c r="G150" s="27"/>
    </row>
    <row r="151" spans="2:7" ht="24" customHeight="1">
      <c r="B151" s="27"/>
      <c r="C151" s="27"/>
      <c r="D151" s="27"/>
      <c r="E151" s="27"/>
      <c r="F151" s="27"/>
      <c r="G151" s="27"/>
    </row>
    <row r="152" spans="2:7" ht="24" customHeight="1">
      <c r="B152" s="27"/>
      <c r="C152" s="27"/>
      <c r="D152" s="27"/>
      <c r="E152" s="27"/>
      <c r="F152" s="27"/>
      <c r="G152" s="27"/>
    </row>
    <row r="153" spans="2:7" ht="24" customHeight="1">
      <c r="B153" s="27"/>
      <c r="C153" s="27"/>
      <c r="D153" s="27"/>
      <c r="E153" s="27"/>
      <c r="F153" s="27"/>
      <c r="G153" s="27"/>
    </row>
    <row r="154" spans="2:7" ht="24" customHeight="1">
      <c r="B154" s="27"/>
      <c r="C154" s="27"/>
      <c r="D154" s="27"/>
      <c r="E154" s="27"/>
      <c r="F154" s="27"/>
      <c r="G154" s="27"/>
    </row>
    <row r="155" spans="2:7" ht="24" customHeight="1">
      <c r="B155" s="27"/>
      <c r="C155" s="27"/>
      <c r="D155" s="27"/>
      <c r="E155" s="27"/>
      <c r="F155" s="27"/>
      <c r="G155" s="27"/>
    </row>
    <row r="156" spans="2:7" ht="24" customHeight="1">
      <c r="B156" s="27"/>
      <c r="C156" s="27"/>
      <c r="D156" s="27"/>
      <c r="E156" s="27"/>
      <c r="F156" s="27"/>
      <c r="G156" s="27"/>
    </row>
    <row r="157" spans="2:7" ht="24" customHeight="1">
      <c r="B157" s="27"/>
      <c r="C157" s="27"/>
      <c r="D157" s="27"/>
      <c r="E157" s="27"/>
      <c r="F157" s="27"/>
      <c r="G157" s="27"/>
    </row>
    <row r="158" spans="2:7" ht="24" customHeight="1">
      <c r="B158" s="27"/>
      <c r="C158" s="27"/>
      <c r="D158" s="27"/>
      <c r="E158" s="27"/>
      <c r="F158" s="27"/>
      <c r="G158" s="27"/>
    </row>
    <row r="159" spans="2:7" ht="24" customHeight="1">
      <c r="B159" s="27"/>
      <c r="C159" s="27"/>
      <c r="D159" s="27"/>
      <c r="E159" s="27"/>
      <c r="F159" s="27"/>
      <c r="G159" s="27"/>
    </row>
    <row r="160" spans="2:7" ht="24" customHeight="1">
      <c r="B160" s="27"/>
      <c r="C160" s="27"/>
      <c r="D160" s="27"/>
      <c r="E160" s="27"/>
      <c r="F160" s="27"/>
      <c r="G160" s="27"/>
    </row>
    <row r="161" spans="2:7" ht="24" customHeight="1">
      <c r="B161" s="27"/>
      <c r="C161" s="27"/>
      <c r="D161" s="27"/>
      <c r="E161" s="27"/>
      <c r="F161" s="27"/>
      <c r="G161" s="27"/>
    </row>
    <row r="162" spans="2:7" ht="24" customHeight="1">
      <c r="B162" s="27"/>
      <c r="C162" s="27"/>
      <c r="D162" s="27"/>
      <c r="E162" s="27"/>
      <c r="F162" s="27"/>
      <c r="G162" s="27"/>
    </row>
    <row r="163" spans="2:7" ht="24" customHeight="1">
      <c r="B163" s="27"/>
      <c r="C163" s="27"/>
      <c r="D163" s="27"/>
      <c r="E163" s="27"/>
      <c r="F163" s="27"/>
      <c r="G163" s="27"/>
    </row>
    <row r="164" spans="2:7" ht="24" customHeight="1">
      <c r="B164" s="27"/>
      <c r="C164" s="27"/>
      <c r="D164" s="27"/>
      <c r="E164" s="27"/>
      <c r="F164" s="27"/>
      <c r="G164" s="27"/>
    </row>
    <row r="165" spans="2:7" ht="24" customHeight="1">
      <c r="B165" s="27"/>
      <c r="C165" s="27"/>
      <c r="D165" s="27"/>
      <c r="E165" s="27"/>
      <c r="F165" s="27"/>
      <c r="G165" s="27"/>
    </row>
    <row r="166" spans="2:7" ht="24" customHeight="1">
      <c r="B166" s="27"/>
      <c r="C166" s="27"/>
      <c r="D166" s="27"/>
      <c r="E166" s="27"/>
      <c r="F166" s="27"/>
      <c r="G166" s="27"/>
    </row>
    <row r="167" spans="2:7" ht="24" customHeight="1">
      <c r="B167" s="27"/>
      <c r="C167" s="27"/>
      <c r="D167" s="27"/>
      <c r="E167" s="27"/>
      <c r="F167" s="27"/>
      <c r="G167" s="27"/>
    </row>
    <row r="168" spans="2:7" ht="24" customHeight="1">
      <c r="B168" s="27"/>
      <c r="C168" s="27"/>
      <c r="D168" s="27"/>
      <c r="E168" s="27"/>
      <c r="F168" s="27"/>
      <c r="G168" s="27"/>
    </row>
    <row r="169" spans="2:7" ht="24" customHeight="1">
      <c r="B169" s="27"/>
      <c r="C169" s="27"/>
      <c r="D169" s="27"/>
      <c r="E169" s="27"/>
      <c r="F169" s="27"/>
      <c r="G169" s="27"/>
    </row>
    <row r="170" spans="2:7" ht="24" customHeight="1">
      <c r="B170" s="27"/>
      <c r="C170" s="27"/>
      <c r="D170" s="27"/>
      <c r="E170" s="27"/>
      <c r="F170" s="27"/>
      <c r="G170" s="27"/>
    </row>
    <row r="171" spans="2:7" ht="24" customHeight="1">
      <c r="B171" s="27"/>
      <c r="C171" s="27"/>
      <c r="D171" s="27"/>
      <c r="E171" s="27"/>
      <c r="F171" s="27"/>
      <c r="G171" s="27"/>
    </row>
    <row r="172" spans="2:7" ht="24" customHeight="1">
      <c r="B172" s="27"/>
      <c r="C172" s="27"/>
      <c r="D172" s="27"/>
      <c r="E172" s="27"/>
      <c r="F172" s="27"/>
      <c r="G172" s="27"/>
    </row>
    <row r="173" spans="2:7" ht="24" customHeight="1">
      <c r="B173" s="27"/>
      <c r="C173" s="27"/>
      <c r="D173" s="27"/>
      <c r="E173" s="27"/>
      <c r="F173" s="27"/>
      <c r="G173" s="27"/>
    </row>
    <row r="174" spans="2:7" ht="24" customHeight="1">
      <c r="B174" s="27"/>
      <c r="C174" s="27"/>
      <c r="D174" s="27"/>
      <c r="E174" s="27"/>
      <c r="F174" s="27"/>
      <c r="G174" s="27"/>
    </row>
    <row r="175" spans="2:7" ht="24" customHeight="1">
      <c r="B175" s="27"/>
      <c r="C175" s="27"/>
      <c r="D175" s="27"/>
      <c r="E175" s="27"/>
      <c r="F175" s="27"/>
      <c r="G175" s="27"/>
    </row>
    <row r="176" spans="2:7" ht="24" customHeight="1">
      <c r="B176" s="27"/>
      <c r="C176" s="27"/>
      <c r="D176" s="27"/>
      <c r="E176" s="27"/>
      <c r="F176" s="27"/>
      <c r="G176" s="27"/>
    </row>
  </sheetData>
  <sheetProtection/>
  <mergeCells count="5">
    <mergeCell ref="B116:E116"/>
    <mergeCell ref="B4:B5"/>
    <mergeCell ref="G4:G5"/>
    <mergeCell ref="B74:B75"/>
    <mergeCell ref="G74:G75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scale="57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office</cp:lastModifiedBy>
  <cp:lastPrinted>2022-10-05T03:52:07Z</cp:lastPrinted>
  <dcterms:created xsi:type="dcterms:W3CDTF">2012-03-29T08:43:14Z</dcterms:created>
  <dcterms:modified xsi:type="dcterms:W3CDTF">2023-04-04T06:23:06Z</dcterms:modified>
  <cp:category/>
  <cp:version/>
  <cp:contentType/>
  <cp:contentStatus/>
</cp:coreProperties>
</file>